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<sst xmlns="http://schemas.openxmlformats.org/spreadsheetml/2006/main" count="76" uniqueCount="65">
  <si>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KAZAN TEKNİK RAPOR</t>
  </si>
  <si>
    <t>Konutlar İçin Kazan Kapasitesi =</t>
  </si>
  <si>
    <t>İşyerleri İçin Kazan Kapasitesi =</t>
  </si>
  <si>
    <t>Kcal/h</t>
  </si>
  <si>
    <t>Doğalgazlı Baca Çapı =</t>
  </si>
  <si>
    <t>Katı Yakıtlı Kazan Çapı =</t>
  </si>
  <si>
    <t>Sıvı Yakıtlı Kazan Baca Çapı =</t>
  </si>
  <si>
    <t>m</t>
  </si>
  <si>
    <t>4-</t>
  </si>
  <si>
    <t>4-1</t>
  </si>
  <si>
    <t>4-2</t>
  </si>
  <si>
    <t>4-3</t>
  </si>
  <si>
    <t>5-</t>
  </si>
  <si>
    <t>5-1</t>
  </si>
  <si>
    <t>Tesisat Toplam Su Hacmi(V) =</t>
  </si>
  <si>
    <t>lt</t>
  </si>
  <si>
    <t>Genleşecek Su Miktarı =</t>
  </si>
  <si>
    <t>5-3</t>
  </si>
  <si>
    <t>6-</t>
  </si>
  <si>
    <t>5-4</t>
  </si>
  <si>
    <t>Sistemde Oluşabilecek En Yüksek Basınç(Psv) =</t>
  </si>
  <si>
    <t>5-5</t>
  </si>
  <si>
    <t>Kapalı Genleşme Deposu Hacmi (V)=</t>
  </si>
  <si>
    <t>Sirkülasyon Pompası Hesabı</t>
  </si>
  <si>
    <t>6-1</t>
  </si>
  <si>
    <t>Pompa Debisi =</t>
  </si>
  <si>
    <t>m3/h</t>
  </si>
  <si>
    <t>6-2</t>
  </si>
  <si>
    <t>Pompa Basma Yüksekliği =</t>
  </si>
  <si>
    <t>mSS</t>
  </si>
  <si>
    <t>7-</t>
  </si>
  <si>
    <t>Brülör Gücü (Gy) =</t>
  </si>
  <si>
    <t>kW</t>
  </si>
  <si>
    <t>cm</t>
  </si>
  <si>
    <t>Ön su hacmi</t>
  </si>
  <si>
    <t>*Binanın Isı İhtiyacı (Qb) =</t>
  </si>
  <si>
    <t>*Baca Yüksekliği (Topl.Kat ad.x3m) =</t>
  </si>
  <si>
    <t>*Seçilen Kazan Kapasitesi =</t>
  </si>
  <si>
    <t>*Kazandan En Yüksek Radyatör Yüksekliği =</t>
  </si>
  <si>
    <t>*Kritik Devre Hat Uzunluğu(L) =</t>
  </si>
  <si>
    <t>mm</t>
  </si>
  <si>
    <t>W</t>
  </si>
  <si>
    <t>Sirkülasyon Pompa Gücü</t>
  </si>
  <si>
    <t>Kazan çıkışı boru çapı</t>
  </si>
  <si>
    <t xml:space="preserve">Baca Hesabı </t>
  </si>
  <si>
    <t>Stand.Kapalı Genl Depo:8-12-16-20-40-50-80-110-200-300-500-750-1000 l t dir.</t>
  </si>
  <si>
    <t>3.1-</t>
  </si>
  <si>
    <t>3.2-</t>
  </si>
  <si>
    <t>bar</t>
  </si>
  <si>
    <t>Lt</t>
  </si>
  <si>
    <t>Kapalı Genleşme Deposu Hesabı</t>
  </si>
  <si>
    <t>6-4</t>
  </si>
  <si>
    <t>5.6</t>
  </si>
  <si>
    <t>2,5 Bar Açma Basınçlı Membranlı Emn.Ventili</t>
  </si>
  <si>
    <t>Stand.Memb.2,5 Bar Açma Basınçlı Emn.Ventili çapları:DN15,DN20,DN25,DN32,DN40,DN50</t>
  </si>
  <si>
    <t>Not. *,açık sarı renkler giriş, gül rengi değerler çıkış değerleridir.
A-1,A-2,A-3, :İşlem giriş sırası ,B-1,B-2, Yardımcı hesap değerleri</t>
  </si>
  <si>
    <t>A-5.6-</t>
  </si>
  <si>
    <t>A-5.2-</t>
  </si>
  <si>
    <t>A-3.3-</t>
  </si>
  <si>
    <t>A-2-</t>
  </si>
  <si>
    <t>A-1-</t>
  </si>
  <si>
    <t>A-6-3-</t>
  </si>
  <si>
    <t>B-6.5-</t>
  </si>
  <si>
    <t xml:space="preserve">f Değerleri Tablosu :Konvektör: 6, Fancoil : 8.5 , Döküm Rad: 12 , Çelik Rad: 14 , Döş.Isıtma: 22 </t>
  </si>
  <si>
    <t xml:space="preserve">Fancoil  Kullanımı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</si>
</sst>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9">
    <font>
      <sz val="10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Alignment="1">
      <alignment/>
    </xf>
    <xf numFmtId="0" fontId="5" fillId="3" borderId="5" xfId="0" applyFont="1" applyFill="1" applyBorder="1" applyAlignment="1">
      <alignment/>
    </xf>
    <xf numFmtId="1" fontId="5" fillId="3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4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1" fontId="4" fillId="3" borderId="4" xfId="0" applyNumberFormat="1" applyFont="1" applyFill="1" applyBorder="1" applyAlignment="1">
      <alignment/>
    </xf>
    <xf numFmtId="1" fontId="7" fillId="3" borderId="4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4" fillId="3" borderId="4" xfId="0" applyNumberFormat="1" applyFont="1" applyFill="1" applyBorder="1" applyAlignment="1">
      <alignment/>
    </xf>
    <xf numFmtId="1" fontId="6" fillId="3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49" fontId="4" fillId="0" borderId="4" xfId="0" applyNumberFormat="1" applyFont="1" applyBorder="1" applyAlignment="1">
      <alignment horizontal="center"/>
    </xf>
    <xf numFmtId="164" fontId="4" fillId="4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4" fillId="5" borderId="4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1" fontId="4" fillId="3" borderId="7" xfId="0" applyNumberFormat="1" applyFont="1" applyFill="1" applyBorder="1" applyAlignment="1">
      <alignment/>
    </xf>
    <xf numFmtId="49" fontId="6" fillId="2" borderId="4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/>
    </xf>
    <xf numFmtId="0" fontId="7" fillId="6" borderId="9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49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49" fontId="2" fillId="7" borderId="8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49" fontId="6" fillId="6" borderId="4" xfId="0" applyNumberFormat="1" applyFont="1" applyFill="1" applyBorder="1" applyAlignment="1">
      <alignment/>
    </xf>
    <xf numFmtId="0" fontId="6" fillId="6" borderId="4" xfId="0" applyFont="1" applyFill="1" applyBorder="1" applyAlignment="1">
      <alignment/>
    </xf>
    <xf numFmtId="49" fontId="6" fillId="7" borderId="8" xfId="0" applyNumberFormat="1" applyFont="1" applyFill="1" applyBorder="1" applyAlignment="1">
      <alignment horizontal="center" wrapText="1"/>
    </xf>
    <xf numFmtId="0" fontId="0" fillId="7" borderId="9" xfId="0" applyFont="1" applyFill="1" applyBorder="1" applyAlignment="1">
      <alignment/>
    </xf>
    <xf numFmtId="0" fontId="0" fillId="7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6.75390625" style="1" customWidth="1"/>
    <col min="2" max="2" width="55.875" style="0" customWidth="1"/>
    <col min="3" max="3" width="12.75390625" style="0" customWidth="1"/>
    <col min="4" max="4" width="11.75390625" style="0" customWidth="1"/>
  </cols>
  <sheetData>
    <row r="1" spans="1:4" ht="20.25">
      <c r="A1" s="50" t="s">
        <v>0</v>
      </c>
      <c r="B1" s="51"/>
      <c r="C1" s="2"/>
      <c r="D1" s="3"/>
    </row>
    <row r="2" spans="1:4" ht="27.75" customHeight="1">
      <c r="A2" s="48" t="s">
        <v>55</v>
      </c>
      <c r="B2" s="49"/>
      <c r="C2" s="4"/>
      <c r="D2" s="5"/>
    </row>
    <row r="3" spans="1:4" ht="15.75">
      <c r="A3" s="38" t="s">
        <v>60</v>
      </c>
      <c r="B3" s="7" t="s">
        <v>35</v>
      </c>
      <c r="C3" s="7">
        <v>898700</v>
      </c>
      <c r="D3" s="30" t="s">
        <v>3</v>
      </c>
    </row>
    <row r="4" spans="1:6" ht="15.75">
      <c r="A4" s="38" t="s">
        <v>59</v>
      </c>
      <c r="B4" s="7" t="s">
        <v>36</v>
      </c>
      <c r="C4" s="7">
        <v>25</v>
      </c>
      <c r="D4" s="30" t="s">
        <v>7</v>
      </c>
      <c r="F4" s="24"/>
    </row>
    <row r="5" spans="1:4" ht="15">
      <c r="A5" s="39" t="s">
        <v>46</v>
      </c>
      <c r="B5" s="8" t="s">
        <v>1</v>
      </c>
      <c r="C5" s="8">
        <f>C3*1.07</f>
        <v>961609</v>
      </c>
      <c r="D5" s="19" t="s">
        <v>3</v>
      </c>
    </row>
    <row r="6" spans="1:4" ht="15">
      <c r="A6" s="39" t="s">
        <v>47</v>
      </c>
      <c r="B6" s="9" t="s">
        <v>2</v>
      </c>
      <c r="C6" s="8">
        <f>C3*1.15</f>
        <v>1033504.9999999999</v>
      </c>
      <c r="D6" s="19" t="s">
        <v>3</v>
      </c>
    </row>
    <row r="7" spans="1:4" ht="15.75">
      <c r="A7" s="28"/>
      <c r="B7" s="6"/>
      <c r="C7" s="6"/>
      <c r="D7" s="31"/>
    </row>
    <row r="8" spans="1:12" ht="15.75">
      <c r="A8" s="38" t="s">
        <v>58</v>
      </c>
      <c r="B8" s="7" t="s">
        <v>37</v>
      </c>
      <c r="C8" s="7">
        <v>1000000</v>
      </c>
      <c r="D8" s="30" t="s">
        <v>3</v>
      </c>
      <c r="L8" s="6"/>
    </row>
    <row r="9" spans="1:4" ht="18">
      <c r="A9" s="40" t="s">
        <v>8</v>
      </c>
      <c r="B9" s="33" t="s">
        <v>44</v>
      </c>
      <c r="C9" s="9"/>
      <c r="D9" s="31"/>
    </row>
    <row r="10" spans="1:4" ht="15">
      <c r="A10" s="39" t="s">
        <v>9</v>
      </c>
      <c r="B10" s="15" t="s">
        <v>4</v>
      </c>
      <c r="C10" s="17">
        <f>POWER(0.012*C8/POWER(C4,0.5),0.5)</f>
        <v>48.98979485566356</v>
      </c>
      <c r="D10" s="19" t="s">
        <v>33</v>
      </c>
    </row>
    <row r="11" spans="1:7" ht="15">
      <c r="A11" s="39" t="s">
        <v>10</v>
      </c>
      <c r="B11" s="15" t="s">
        <v>6</v>
      </c>
      <c r="C11" s="17">
        <f>POWER(0.02*C8/POWER(C4,0.5),0.5)</f>
        <v>63.245553203367585</v>
      </c>
      <c r="D11" s="19" t="s">
        <v>33</v>
      </c>
      <c r="G11" s="10"/>
    </row>
    <row r="12" spans="1:4" ht="15">
      <c r="A12" s="39" t="s">
        <v>11</v>
      </c>
      <c r="B12" s="15" t="s">
        <v>5</v>
      </c>
      <c r="C12" s="17">
        <f>POWER(0.03*C8/POWER(C4,0.5),0.5)</f>
        <v>77.45966692414834</v>
      </c>
      <c r="D12" s="19" t="s">
        <v>33</v>
      </c>
    </row>
    <row r="13" spans="1:4" ht="15.75">
      <c r="A13" s="28"/>
      <c r="B13" s="6"/>
      <c r="C13" s="6"/>
      <c r="D13" s="6"/>
    </row>
    <row r="14" spans="1:4" ht="15.75">
      <c r="A14" s="40" t="s">
        <v>12</v>
      </c>
      <c r="B14" s="32" t="s">
        <v>50</v>
      </c>
      <c r="C14" s="26"/>
      <c r="D14" s="25"/>
    </row>
    <row r="15" spans="1:7" ht="15.75">
      <c r="A15" s="41" t="s">
        <v>13</v>
      </c>
      <c r="B15" s="23" t="s">
        <v>14</v>
      </c>
      <c r="C15" s="16">
        <f>C8*C17/860</f>
        <v>9883.720930232557</v>
      </c>
      <c r="D15" s="14" t="s">
        <v>15</v>
      </c>
      <c r="G15">
        <f>1045*860</f>
        <v>898700</v>
      </c>
    </row>
    <row r="16" spans="1:4" ht="16.5" customHeight="1">
      <c r="A16" s="54" t="s">
        <v>63</v>
      </c>
      <c r="B16" s="55"/>
      <c r="C16" s="55"/>
      <c r="D16" s="56"/>
    </row>
    <row r="17" spans="1:4" ht="15.75">
      <c r="A17" s="38" t="s">
        <v>57</v>
      </c>
      <c r="B17" s="7" t="s">
        <v>64</v>
      </c>
      <c r="C17" s="7">
        <v>8.5</v>
      </c>
      <c r="D17" s="25"/>
    </row>
    <row r="18" spans="1:4" ht="15.75">
      <c r="A18" s="41" t="s">
        <v>17</v>
      </c>
      <c r="B18" s="23" t="s">
        <v>16</v>
      </c>
      <c r="C18" s="16">
        <f>3.55*C15/100</f>
        <v>350.8720930232558</v>
      </c>
      <c r="D18" s="14" t="s">
        <v>49</v>
      </c>
    </row>
    <row r="19" spans="1:4" ht="15.75">
      <c r="A19" s="41" t="s">
        <v>19</v>
      </c>
      <c r="B19" s="23" t="s">
        <v>20</v>
      </c>
      <c r="C19" s="14">
        <f>(C20+1.5)/10</f>
        <v>2.05</v>
      </c>
      <c r="D19" s="14" t="s">
        <v>48</v>
      </c>
    </row>
    <row r="20" spans="1:4" ht="15.75">
      <c r="A20" s="38" t="s">
        <v>56</v>
      </c>
      <c r="B20" s="7" t="s">
        <v>38</v>
      </c>
      <c r="C20" s="7">
        <v>19</v>
      </c>
      <c r="D20" s="7" t="s">
        <v>7</v>
      </c>
    </row>
    <row r="21" spans="1:4" ht="15.75">
      <c r="A21" s="41" t="s">
        <v>19</v>
      </c>
      <c r="B21" s="23" t="s">
        <v>34</v>
      </c>
      <c r="C21" s="29">
        <f>C15*0.005</f>
        <v>49.41860465116279</v>
      </c>
      <c r="D21" s="23" t="s">
        <v>49</v>
      </c>
    </row>
    <row r="22" spans="1:4" ht="18">
      <c r="A22" s="42" t="s">
        <v>21</v>
      </c>
      <c r="B22" s="11" t="s">
        <v>22</v>
      </c>
      <c r="C22" s="12">
        <f>(C18+C21)*(3.5-0.5+1)/(3-C19)</f>
        <v>1685.4345165238674</v>
      </c>
      <c r="D22" s="27" t="s">
        <v>15</v>
      </c>
    </row>
    <row r="23" spans="1:6" ht="15">
      <c r="A23" s="45" t="s">
        <v>45</v>
      </c>
      <c r="B23" s="46"/>
      <c r="C23" s="46"/>
      <c r="D23" s="47"/>
      <c r="E23" s="20"/>
      <c r="F23" s="20"/>
    </row>
    <row r="24" spans="1:6" ht="15.75">
      <c r="A24" s="43" t="s">
        <v>52</v>
      </c>
      <c r="B24" s="36" t="s">
        <v>53</v>
      </c>
      <c r="C24" s="37">
        <f>0.00005*C8+15.5</f>
        <v>65.5</v>
      </c>
      <c r="D24" s="36" t="s">
        <v>40</v>
      </c>
      <c r="E24" s="20"/>
      <c r="F24" s="20"/>
    </row>
    <row r="25" spans="1:6" ht="12.75">
      <c r="A25" s="52" t="s">
        <v>54</v>
      </c>
      <c r="B25" s="53"/>
      <c r="C25" s="53"/>
      <c r="D25" s="53"/>
      <c r="E25" s="20"/>
      <c r="F25" s="20"/>
    </row>
    <row r="26" spans="1:4" ht="18">
      <c r="A26" s="40" t="s">
        <v>18</v>
      </c>
      <c r="B26" s="34" t="s">
        <v>23</v>
      </c>
      <c r="C26" s="13"/>
      <c r="D26" s="13"/>
    </row>
    <row r="27" spans="1:4" ht="15.75">
      <c r="A27" s="39" t="s">
        <v>24</v>
      </c>
      <c r="B27" s="14" t="s">
        <v>25</v>
      </c>
      <c r="C27" s="14">
        <f>C8/20000</f>
        <v>50</v>
      </c>
      <c r="D27" s="19" t="s">
        <v>26</v>
      </c>
    </row>
    <row r="28" spans="1:4" ht="15.75">
      <c r="A28" s="39" t="s">
        <v>27</v>
      </c>
      <c r="B28" s="14" t="s">
        <v>28</v>
      </c>
      <c r="C28" s="21">
        <f>(0.008*C29+3)*1.25</f>
        <v>4.35</v>
      </c>
      <c r="D28" s="19" t="s">
        <v>29</v>
      </c>
    </row>
    <row r="29" spans="1:4" ht="15">
      <c r="A29" s="38" t="s">
        <v>61</v>
      </c>
      <c r="B29" s="18" t="s">
        <v>39</v>
      </c>
      <c r="C29" s="18">
        <v>60</v>
      </c>
      <c r="D29" s="30" t="s">
        <v>7</v>
      </c>
    </row>
    <row r="30" spans="1:4" ht="15.75">
      <c r="A30" s="39" t="s">
        <v>51</v>
      </c>
      <c r="B30" s="14" t="s">
        <v>42</v>
      </c>
      <c r="C30" s="22">
        <f>6*C27*C28</f>
        <v>1305</v>
      </c>
      <c r="D30" s="19" t="s">
        <v>41</v>
      </c>
    </row>
    <row r="31" spans="1:6" ht="15.75">
      <c r="A31" s="39" t="s">
        <v>30</v>
      </c>
      <c r="B31" s="14" t="s">
        <v>31</v>
      </c>
      <c r="C31" s="16">
        <f>C8/860</f>
        <v>1162.7906976744187</v>
      </c>
      <c r="D31" s="19" t="s">
        <v>32</v>
      </c>
      <c r="E31" s="4"/>
      <c r="F31" s="4"/>
    </row>
    <row r="32" spans="1:4" ht="15.75">
      <c r="A32" s="44" t="s">
        <v>62</v>
      </c>
      <c r="B32" s="35" t="s">
        <v>43</v>
      </c>
      <c r="C32" s="16">
        <f>0.65*POWER(C8,0.4)</f>
        <v>163.27261804812275</v>
      </c>
      <c r="D32" s="19" t="s">
        <v>40</v>
      </c>
    </row>
  </sheetData>
  <mergeCells count="5">
    <mergeCell ref="A23:D23"/>
    <mergeCell ref="A2:B2"/>
    <mergeCell ref="A1:B1"/>
    <mergeCell ref="A25:D25"/>
    <mergeCell ref="A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2006-04-14T07:32:50Z</cp:lastPrinted>
  <dcterms:created xsi:type="dcterms:W3CDTF">2004-04-30T06:56:55Z</dcterms:created>
  <dcterms:modified xsi:type="dcterms:W3CDTF">2008-04-20T11:28:13Z</dcterms:modified>
  <cp:category/>
  <cp:version/>
  <cp:contentType/>
  <cp:contentStatus/>
</cp:coreProperties>
</file>