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795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<sst xmlns="http://schemas.openxmlformats.org/spreadsheetml/2006/main" count="58" uniqueCount="51">
  <si>
    <t>İşyerleri İçin Kazan Kapasitesi =</t>
  </si>
  <si>
    <t>Kcal/h</t>
  </si>
  <si>
    <t>m</t>
  </si>
  <si>
    <t>5-</t>
  </si>
  <si>
    <t>5-1</t>
  </si>
  <si>
    <t>Tesisat Toplam Su Hacmi(V) =</t>
  </si>
  <si>
    <t>lt</t>
  </si>
  <si>
    <t>Genleşecek Su Miktarı =</t>
  </si>
  <si>
    <t>5-3</t>
  </si>
  <si>
    <t>5-4</t>
  </si>
  <si>
    <t>Sistemde Oluşabilecek En Yüksek Basınç(Psv) =</t>
  </si>
  <si>
    <t>5-5</t>
  </si>
  <si>
    <t>Kapalı Genleşme Deposu Hacmi (V)=</t>
  </si>
  <si>
    <t>Ön su hacmi</t>
  </si>
  <si>
    <t>*Binanın Isı İhtiyacı (Qb) =</t>
  </si>
  <si>
    <t>*Kazandan En Yüksek Radyatör Yüksekliği =</t>
  </si>
  <si>
    <t>mm</t>
  </si>
  <si>
    <t>Stand.Kapalı Genl Depo:8-12-16-20-40-50-80-110-200-300-500-750-1000 l t dir.</t>
  </si>
  <si>
    <t>3.2-</t>
  </si>
  <si>
    <t>bar</t>
  </si>
  <si>
    <t>Lt</t>
  </si>
  <si>
    <t>Kapalı Genleşme Deposu Hesabı</t>
  </si>
  <si>
    <t>5.6</t>
  </si>
  <si>
    <t>2,5 Bar Açma Basınçlı Membranlı Emn.Ventili</t>
  </si>
  <si>
    <t>Stand.Memb.2,5 Bar Açma Basınçlı Emn.Ventili çapları:DN15,DN20,DN25,DN32,DN40,DN50</t>
  </si>
  <si>
    <t>A-5.6-</t>
  </si>
  <si>
    <t>A-3.3-</t>
  </si>
  <si>
    <t>A-1-</t>
  </si>
  <si>
    <t xml:space="preserve">f Değerleri Tablosu :Konvektör: 6, Fancoil : 8.5 , Döküm Rad: 12 , Çelik Rad: 14 , Döş.Isıtma: 22 </t>
  </si>
  <si>
    <t>Döş.Isıt. Kullanımı (f=22)</t>
  </si>
  <si>
    <t>*Seçilen Eşanjör Kapasitesi =</t>
  </si>
  <si>
    <t>EŞANJÖR TEKNİK RAPOR</t>
  </si>
  <si>
    <t>8-</t>
  </si>
  <si>
    <t xml:space="preserve">Eşanjör Hesabı-Buhar/(60-50) Sıcak su </t>
  </si>
  <si>
    <t>8.6-</t>
  </si>
  <si>
    <t>Eşanjör Kapasitesi</t>
  </si>
  <si>
    <t>A-8.7-</t>
  </si>
  <si>
    <t>Standar Boyler Kapasite:100,150,200,250,300,400,500,600,800,1000,1250,2500</t>
  </si>
  <si>
    <t>8.8-</t>
  </si>
  <si>
    <t xml:space="preserve">Eşanjör Isı Yükü </t>
  </si>
  <si>
    <t>kcal/h</t>
  </si>
  <si>
    <t>9-</t>
  </si>
  <si>
    <t>Eşanjör Pompası Debisi</t>
  </si>
  <si>
    <t>m3/h</t>
  </si>
  <si>
    <t>9.1-</t>
  </si>
  <si>
    <t>Boyler Pompası Basma Yüksekliği =</t>
  </si>
  <si>
    <t>mSS</t>
  </si>
  <si>
    <t>9.2-</t>
  </si>
  <si>
    <t>Boyler Pompa Gücü</t>
  </si>
  <si>
    <t>W</t>
  </si>
  <si>
    <t>Seçilen Eşanjör Kapasitesi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</si>
</sst>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"/>
  </numFmts>
  <fonts count="9">
    <font>
      <sz val="10"/>
      <name val="Arial Tur"/>
      <family val="0"/>
    </font>
    <font>
      <sz val="8"/>
      <name val="Arial Tur"/>
      <family val="0"/>
    </font>
    <font>
      <sz val="16"/>
      <name val="Arial Tur"/>
      <family val="0"/>
    </font>
    <font>
      <sz val="12"/>
      <name val="Arial Tur"/>
      <family val="0"/>
    </font>
    <font>
      <b/>
      <sz val="12"/>
      <name val="Arial Tur"/>
      <family val="0"/>
    </font>
    <font>
      <sz val="14"/>
      <name val="Arial Tur"/>
      <family val="0"/>
    </font>
    <font>
      <b/>
      <sz val="10"/>
      <name val="Arial Tur"/>
      <family val="0"/>
    </font>
    <font>
      <b/>
      <sz val="11"/>
      <name val="Arial Tur"/>
      <family val="0"/>
    </font>
    <font>
      <b/>
      <sz val="14"/>
      <name val="Arial Tur"/>
      <family val="0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4" fillId="2" borderId="3" xfId="0" applyFont="1" applyFill="1" applyBorder="1" applyAlignment="1">
      <alignment/>
    </xf>
    <xf numFmtId="0" fontId="3" fillId="3" borderId="3" xfId="0" applyFont="1" applyFill="1" applyBorder="1" applyAlignment="1">
      <alignment/>
    </xf>
    <xf numFmtId="0" fontId="0" fillId="3" borderId="3" xfId="0" applyFill="1" applyBorder="1" applyAlignment="1">
      <alignment/>
    </xf>
    <xf numFmtId="0" fontId="5" fillId="3" borderId="4" xfId="0" applyFont="1" applyFill="1" applyBorder="1" applyAlignment="1">
      <alignment/>
    </xf>
    <xf numFmtId="1" fontId="5" fillId="3" borderId="4" xfId="0" applyNumberFormat="1" applyFont="1" applyFill="1" applyBorder="1" applyAlignment="1">
      <alignment/>
    </xf>
    <xf numFmtId="0" fontId="4" fillId="3" borderId="3" xfId="0" applyFont="1" applyFill="1" applyBorder="1" applyAlignment="1">
      <alignment/>
    </xf>
    <xf numFmtId="1" fontId="4" fillId="3" borderId="3" xfId="0" applyNumberFormat="1" applyFont="1" applyFill="1" applyBorder="1" applyAlignment="1">
      <alignment/>
    </xf>
    <xf numFmtId="0" fontId="6" fillId="3" borderId="3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4" borderId="3" xfId="0" applyFont="1" applyFill="1" applyBorder="1" applyAlignment="1">
      <alignment/>
    </xf>
    <xf numFmtId="0" fontId="4" fillId="0" borderId="3" xfId="0" applyFont="1" applyBorder="1" applyAlignment="1">
      <alignment/>
    </xf>
    <xf numFmtId="0" fontId="4" fillId="0" borderId="3" xfId="0" applyFont="1" applyFill="1" applyBorder="1" applyAlignment="1">
      <alignment/>
    </xf>
    <xf numFmtId="0" fontId="8" fillId="3" borderId="4" xfId="0" applyFont="1" applyFill="1" applyBorder="1" applyAlignment="1">
      <alignment/>
    </xf>
    <xf numFmtId="49" fontId="4" fillId="0" borderId="3" xfId="0" applyNumberFormat="1" applyFont="1" applyBorder="1" applyAlignment="1">
      <alignment horizontal="center"/>
    </xf>
    <xf numFmtId="164" fontId="4" fillId="4" borderId="3" xfId="0" applyNumberFormat="1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6" fillId="0" borderId="3" xfId="0" applyFont="1" applyBorder="1" applyAlignment="1">
      <alignment/>
    </xf>
    <xf numFmtId="0" fontId="4" fillId="5" borderId="3" xfId="0" applyFont="1" applyFill="1" applyBorder="1" applyAlignment="1">
      <alignment/>
    </xf>
    <xf numFmtId="0" fontId="4" fillId="6" borderId="5" xfId="0" applyFont="1" applyFill="1" applyBorder="1" applyAlignment="1">
      <alignment/>
    </xf>
    <xf numFmtId="1" fontId="4" fillId="3" borderId="5" xfId="0" applyNumberFormat="1" applyFont="1" applyFill="1" applyBorder="1" applyAlignment="1">
      <alignment/>
    </xf>
    <xf numFmtId="49" fontId="6" fillId="2" borderId="3" xfId="0" applyNumberFormat="1" applyFont="1" applyFill="1" applyBorder="1" applyAlignment="1">
      <alignment horizontal="center"/>
    </xf>
    <xf numFmtId="49" fontId="6" fillId="3" borderId="3" xfId="0" applyNumberFormat="1" applyFont="1" applyFill="1" applyBorder="1" applyAlignment="1">
      <alignment horizontal="center"/>
    </xf>
    <xf numFmtId="49" fontId="6" fillId="5" borderId="3" xfId="0" applyNumberFormat="1" applyFont="1" applyFill="1" applyBorder="1" applyAlignment="1">
      <alignment horizontal="center"/>
    </xf>
    <xf numFmtId="49" fontId="6" fillId="4" borderId="3" xfId="0" applyNumberFormat="1" applyFont="1" applyFill="1" applyBorder="1" applyAlignment="1">
      <alignment horizontal="center"/>
    </xf>
    <xf numFmtId="49" fontId="6" fillId="3" borderId="4" xfId="0" applyNumberFormat="1" applyFont="1" applyFill="1" applyBorder="1" applyAlignment="1">
      <alignment horizontal="center"/>
    </xf>
    <xf numFmtId="49" fontId="6" fillId="6" borderId="0" xfId="0" applyNumberFormat="1" applyFont="1" applyFill="1" applyBorder="1" applyAlignment="1">
      <alignment horizontal="center"/>
    </xf>
    <xf numFmtId="1" fontId="4" fillId="2" borderId="3" xfId="0" applyNumberFormat="1" applyFont="1" applyFill="1" applyBorder="1" applyAlignment="1">
      <alignment/>
    </xf>
    <xf numFmtId="49" fontId="0" fillId="4" borderId="3" xfId="0" applyNumberFormat="1" applyFill="1" applyBorder="1" applyAlignment="1">
      <alignment/>
    </xf>
    <xf numFmtId="0" fontId="0" fillId="4" borderId="3" xfId="0" applyFill="1" applyBorder="1" applyAlignment="1">
      <alignment/>
    </xf>
    <xf numFmtId="1" fontId="4" fillId="4" borderId="3" xfId="0" applyNumberFormat="1" applyFont="1" applyFill="1" applyBorder="1" applyAlignment="1">
      <alignment/>
    </xf>
    <xf numFmtId="0" fontId="6" fillId="4" borderId="3" xfId="0" applyFont="1" applyFill="1" applyBorder="1" applyAlignment="1">
      <alignment/>
    </xf>
    <xf numFmtId="0" fontId="7" fillId="3" borderId="3" xfId="0" applyFont="1" applyFill="1" applyBorder="1" applyAlignment="1">
      <alignment/>
    </xf>
    <xf numFmtId="1" fontId="7" fillId="3" borderId="3" xfId="0" applyNumberFormat="1" applyFont="1" applyFill="1" applyBorder="1" applyAlignment="1">
      <alignment/>
    </xf>
    <xf numFmtId="164" fontId="7" fillId="3" borderId="3" xfId="0" applyNumberFormat="1" applyFont="1" applyFill="1" applyBorder="1" applyAlignment="1">
      <alignment/>
    </xf>
    <xf numFmtId="0" fontId="7" fillId="7" borderId="6" xfId="0" applyFont="1" applyFill="1" applyBorder="1" applyAlignment="1">
      <alignment/>
    </xf>
    <xf numFmtId="0" fontId="7" fillId="7" borderId="7" xfId="0" applyFont="1" applyFill="1" applyBorder="1" applyAlignment="1">
      <alignment/>
    </xf>
    <xf numFmtId="0" fontId="7" fillId="7" borderId="8" xfId="0" applyFont="1" applyFill="1" applyBorder="1" applyAlignment="1">
      <alignment/>
    </xf>
    <xf numFmtId="49" fontId="2" fillId="6" borderId="6" xfId="0" applyNumberFormat="1" applyFont="1" applyFill="1" applyBorder="1" applyAlignment="1">
      <alignment/>
    </xf>
    <xf numFmtId="0" fontId="0" fillId="6" borderId="8" xfId="0" applyFill="1" applyBorder="1" applyAlignment="1">
      <alignment/>
    </xf>
    <xf numFmtId="49" fontId="6" fillId="7" borderId="3" xfId="0" applyNumberFormat="1" applyFont="1" applyFill="1" applyBorder="1" applyAlignment="1">
      <alignment/>
    </xf>
    <xf numFmtId="0" fontId="6" fillId="7" borderId="3" xfId="0" applyFont="1" applyFill="1" applyBorder="1" applyAlignment="1">
      <alignment/>
    </xf>
    <xf numFmtId="49" fontId="6" fillId="6" borderId="6" xfId="0" applyNumberFormat="1" applyFont="1" applyFill="1" applyBorder="1" applyAlignment="1">
      <alignment horizontal="center" wrapText="1"/>
    </xf>
    <xf numFmtId="0" fontId="0" fillId="6" borderId="7" xfId="0" applyFont="1" applyFill="1" applyBorder="1" applyAlignment="1">
      <alignment/>
    </xf>
    <xf numFmtId="0" fontId="0" fillId="6" borderId="8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 topLeftCell="A1">
      <selection activeCell="C3" sqref="C3"/>
    </sheetView>
  </sheetViews>
  <sheetFormatPr defaultColWidth="9.00390625" defaultRowHeight="12.75"/>
  <cols>
    <col min="1" max="1" width="6.75390625" style="1" customWidth="1"/>
    <col min="2" max="2" width="55.875" style="0" customWidth="1"/>
    <col min="3" max="3" width="12.75390625" style="0" customWidth="1"/>
    <col min="4" max="4" width="11.75390625" style="0" customWidth="1"/>
  </cols>
  <sheetData>
    <row r="1" spans="1:4" ht="20.25">
      <c r="A1" s="42" t="s">
        <v>31</v>
      </c>
      <c r="B1" s="43"/>
      <c r="C1" s="2"/>
      <c r="D1" s="3"/>
    </row>
    <row r="2" spans="1:4" ht="15.75">
      <c r="A2" s="25" t="s">
        <v>27</v>
      </c>
      <c r="B2" s="5" t="s">
        <v>14</v>
      </c>
      <c r="C2" s="5">
        <v>798000</v>
      </c>
      <c r="D2" s="20" t="s">
        <v>1</v>
      </c>
    </row>
    <row r="3" spans="1:4" ht="15">
      <c r="A3" s="26" t="s">
        <v>18</v>
      </c>
      <c r="B3" s="7" t="s">
        <v>0</v>
      </c>
      <c r="C3" s="6">
        <f>C2*1.15</f>
        <v>917699.9999999999</v>
      </c>
      <c r="D3" s="12" t="s">
        <v>1</v>
      </c>
    </row>
    <row r="4" spans="1:4" ht="15.75">
      <c r="A4" s="18"/>
      <c r="B4" s="4"/>
      <c r="C4" s="4"/>
      <c r="D4" s="21"/>
    </row>
    <row r="5" spans="1:12" ht="15.75">
      <c r="A5" s="25" t="s">
        <v>26</v>
      </c>
      <c r="B5" s="5" t="s">
        <v>30</v>
      </c>
      <c r="C5" s="5">
        <v>1000000</v>
      </c>
      <c r="D5" s="20" t="s">
        <v>1</v>
      </c>
      <c r="L5" s="4"/>
    </row>
    <row r="6" spans="1:4" ht="15.75">
      <c r="A6" s="18"/>
      <c r="B6" s="4"/>
      <c r="C6" s="4"/>
      <c r="D6" s="4"/>
    </row>
    <row r="7" spans="1:4" ht="15.75">
      <c r="A7" s="27" t="s">
        <v>3</v>
      </c>
      <c r="B7" s="22" t="s">
        <v>21</v>
      </c>
      <c r="C7" s="16"/>
      <c r="D7" s="15"/>
    </row>
    <row r="8" spans="1:4" ht="15.75">
      <c r="A8" s="28" t="s">
        <v>4</v>
      </c>
      <c r="B8" s="14" t="s">
        <v>5</v>
      </c>
      <c r="C8" s="11">
        <f>C5*C10/860</f>
        <v>25581.39534883721</v>
      </c>
      <c r="D8" s="10" t="s">
        <v>6</v>
      </c>
    </row>
    <row r="9" spans="1:4" ht="16.5" customHeight="1">
      <c r="A9" s="46" t="s">
        <v>28</v>
      </c>
      <c r="B9" s="47"/>
      <c r="C9" s="47"/>
      <c r="D9" s="48"/>
    </row>
    <row r="10" spans="1:4" ht="15.75">
      <c r="A10" s="25"/>
      <c r="B10" s="5" t="s">
        <v>29</v>
      </c>
      <c r="C10" s="5">
        <v>22</v>
      </c>
      <c r="D10" s="15"/>
    </row>
    <row r="11" spans="1:4" ht="15.75">
      <c r="A11" s="28" t="s">
        <v>8</v>
      </c>
      <c r="B11" s="14" t="s">
        <v>7</v>
      </c>
      <c r="C11" s="11">
        <f>3.55*C8/100</f>
        <v>908.1395348837209</v>
      </c>
      <c r="D11" s="10" t="s">
        <v>20</v>
      </c>
    </row>
    <row r="12" spans="1:4" ht="15.75">
      <c r="A12" s="28" t="s">
        <v>9</v>
      </c>
      <c r="B12" s="14" t="s">
        <v>10</v>
      </c>
      <c r="C12" s="10">
        <f>(C13+1.5)/10</f>
        <v>1.15</v>
      </c>
      <c r="D12" s="10" t="s">
        <v>19</v>
      </c>
    </row>
    <row r="13" spans="1:4" ht="15.75">
      <c r="A13" s="25" t="s">
        <v>25</v>
      </c>
      <c r="B13" s="5" t="s">
        <v>15</v>
      </c>
      <c r="C13" s="5">
        <v>10</v>
      </c>
      <c r="D13" s="5" t="s">
        <v>2</v>
      </c>
    </row>
    <row r="14" spans="1:4" ht="15.75">
      <c r="A14" s="28" t="s">
        <v>9</v>
      </c>
      <c r="B14" s="14" t="s">
        <v>13</v>
      </c>
      <c r="C14" s="19">
        <f>C8*0.005</f>
        <v>127.90697674418605</v>
      </c>
      <c r="D14" s="14" t="s">
        <v>20</v>
      </c>
    </row>
    <row r="15" spans="1:4" ht="18">
      <c r="A15" s="29" t="s">
        <v>11</v>
      </c>
      <c r="B15" s="8" t="s">
        <v>12</v>
      </c>
      <c r="C15" s="9">
        <f>(C11+C14)*(3.5-0.5+1)/(3-C12)</f>
        <v>2240.1005656819607</v>
      </c>
      <c r="D15" s="17" t="s">
        <v>6</v>
      </c>
    </row>
    <row r="16" spans="1:6" ht="15">
      <c r="A16" s="39" t="s">
        <v>17</v>
      </c>
      <c r="B16" s="40"/>
      <c r="C16" s="40"/>
      <c r="D16" s="41"/>
      <c r="E16" s="13"/>
      <c r="F16" s="13"/>
    </row>
    <row r="17" spans="1:6" ht="15.75">
      <c r="A17" s="30" t="s">
        <v>22</v>
      </c>
      <c r="B17" s="23" t="s">
        <v>23</v>
      </c>
      <c r="C17" s="24">
        <f>0.00005*C5+15.5</f>
        <v>65.5</v>
      </c>
      <c r="D17" s="23" t="s">
        <v>16</v>
      </c>
      <c r="E17" s="13"/>
      <c r="F17" s="13"/>
    </row>
    <row r="18" spans="1:6" ht="12.75">
      <c r="A18" s="44" t="s">
        <v>24</v>
      </c>
      <c r="B18" s="45"/>
      <c r="C18" s="45"/>
      <c r="D18" s="45"/>
      <c r="E18" s="13"/>
      <c r="F18" s="13"/>
    </row>
    <row r="20" spans="1:4" ht="15.75">
      <c r="A20" s="27" t="s">
        <v>32</v>
      </c>
      <c r="B20" s="22" t="s">
        <v>33</v>
      </c>
      <c r="C20" s="22"/>
      <c r="D20" s="21"/>
    </row>
    <row r="21" spans="1:4" ht="15.75">
      <c r="A21" s="26" t="s">
        <v>34</v>
      </c>
      <c r="B21" s="10" t="s">
        <v>35</v>
      </c>
      <c r="C21" s="11">
        <f>100000*1.25</f>
        <v>125000</v>
      </c>
      <c r="D21" s="10" t="s">
        <v>6</v>
      </c>
    </row>
    <row r="22" spans="1:4" ht="15.75">
      <c r="A22" s="25" t="s">
        <v>36</v>
      </c>
      <c r="B22" s="5" t="s">
        <v>50</v>
      </c>
      <c r="C22" s="31">
        <v>125000</v>
      </c>
      <c r="D22" s="5" t="s">
        <v>6</v>
      </c>
    </row>
    <row r="23" spans="1:4" ht="15.75">
      <c r="A23" s="32"/>
      <c r="B23" s="33" t="s">
        <v>37</v>
      </c>
      <c r="C23" s="34"/>
      <c r="D23" s="35"/>
    </row>
    <row r="24" spans="1:4" ht="15">
      <c r="A24" s="26" t="s">
        <v>38</v>
      </c>
      <c r="B24" s="36" t="s">
        <v>39</v>
      </c>
      <c r="C24" s="37">
        <f>(C21*(60-50))/1.25</f>
        <v>1000000</v>
      </c>
      <c r="D24" s="12" t="s">
        <v>40</v>
      </c>
    </row>
    <row r="25" spans="1:4" ht="15">
      <c r="A25" s="26" t="s">
        <v>41</v>
      </c>
      <c r="B25" s="36" t="s">
        <v>42</v>
      </c>
      <c r="C25" s="38">
        <v>100</v>
      </c>
      <c r="D25" s="12" t="s">
        <v>43</v>
      </c>
    </row>
    <row r="26" spans="1:4" ht="15">
      <c r="A26" s="26" t="s">
        <v>44</v>
      </c>
      <c r="B26" s="36" t="s">
        <v>45</v>
      </c>
      <c r="C26" s="36">
        <v>15</v>
      </c>
      <c r="D26" s="12" t="s">
        <v>46</v>
      </c>
    </row>
    <row r="27" spans="1:4" ht="15">
      <c r="A27" s="26" t="s">
        <v>47</v>
      </c>
      <c r="B27" s="36" t="s">
        <v>48</v>
      </c>
      <c r="C27" s="37">
        <f>6*C25*C26</f>
        <v>9000</v>
      </c>
      <c r="D27" s="12" t="s">
        <v>49</v>
      </c>
    </row>
  </sheetData>
  <mergeCells count="4">
    <mergeCell ref="A16:D16"/>
    <mergeCell ref="A1:B1"/>
    <mergeCell ref="A18:D18"/>
    <mergeCell ref="A9:D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bagcilar belediyesi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mknmuh1</dc:creator>
  <cp:keywords/>
  <dc:description/>
  <cp:lastModifiedBy>PC</cp:lastModifiedBy>
  <cp:lastPrinted>2006-04-14T07:32:50Z</cp:lastPrinted>
  <dcterms:created xsi:type="dcterms:W3CDTF">2004-04-30T06:56:55Z</dcterms:created>
  <dcterms:modified xsi:type="dcterms:W3CDTF">2008-06-15T21:15:27Z</dcterms:modified>
  <cp:category/>
  <cp:version/>
  <cp:contentType/>
  <cp:contentStatus/>
</cp:coreProperties>
</file>