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<sst xmlns="http://schemas.openxmlformats.org/spreadsheetml/2006/main" count="79" uniqueCount="53">
  <si>
    <t>Bölge:</t>
  </si>
  <si>
    <t>Aylar</t>
  </si>
  <si>
    <t>Yıl:</t>
  </si>
  <si>
    <t>30.02.2012</t>
  </si>
  <si>
    <t>Giriş-Çıkış Grafikleri</t>
  </si>
  <si>
    <t>Verim Grafikleri</t>
  </si>
  <si>
    <t>Not:Giriş (1),(2),(3),(4) Nolu sutunlara bağlı satırlardan yapıdığında grafik otomatik olarak değişir.Grafikler vord sayfasına yapıştırılıp,raporlanabilir.</t>
  </si>
  <si>
    <r>
      <rPr>
        <b/>
        <sz val="10"/>
        <rFont val="Arial Tur"/>
        <family val="0"/>
      </rPr>
      <t>(8)-Toplam Verim</t>
    </r>
    <r>
      <rPr>
        <sz val="10"/>
        <rFont val="Arial Tur"/>
        <family val="0"/>
      </rPr>
      <t xml:space="preserve">
((5)*(1)+(6)*(2)+(8*(3))/(4)</t>
    </r>
  </si>
  <si>
    <t>*Değer Girişi</t>
  </si>
  <si>
    <t>Aylara  Göre Eğim Girişleri--Değer Girişi-1</t>
  </si>
  <si>
    <t>Yıllara Göre Eğim Girişleri--Değer Girişi-2</t>
  </si>
  <si>
    <t>Yukarıdaki tablo her ay için ayrı ayrı yapılacak.Aylar tabolsundan yıllık tabloya ordan da yandaki yıllar tablosuna geçilebilir.</t>
  </si>
  <si>
    <t>**2</t>
  </si>
  <si>
    <t>**1 ile **2 arası komple-grafiklerle kopyelenerek yeni ay için yeni tablo oluşturulabilir.Bu şekilde bütün aylar tek tek oluşturularak yıllık tablo için alt yapı oluş.</t>
  </si>
  <si>
    <t>Aylık Grafikler-Otomatik</t>
  </si>
  <si>
    <t>Hesap-Sonuç-Otomatik</t>
  </si>
  <si>
    <t>Yıllık Grafikler-Otomatik</t>
  </si>
  <si>
    <t>(4) giriş-söz.
İmzalanmış
proje tutarı</t>
  </si>
  <si>
    <r>
      <rPr>
        <b/>
        <sz val="11"/>
        <rFont val="Times New Roman"/>
        <family val="1"/>
      </rPr>
      <t>(5)-Verim-1</t>
    </r>
    <r>
      <rPr>
        <sz val="11"/>
        <rFont val="Times New Roman"/>
        <family val="1"/>
      </rPr>
      <t xml:space="preserve">
%30 m2 tahs/ giriş</t>
    </r>
  </si>
  <si>
    <r>
      <rPr>
        <b/>
        <sz val="11"/>
        <rFont val="Times New Roman"/>
        <family val="1"/>
      </rPr>
      <t>(6)-Verim-2</t>
    </r>
    <r>
      <rPr>
        <sz val="11"/>
        <rFont val="Times New Roman"/>
        <family val="1"/>
      </rPr>
      <t xml:space="preserve">
%60 tahs/
 giriş</t>
    </r>
  </si>
  <si>
    <r>
      <rPr>
        <b/>
        <sz val="11"/>
        <rFont val="Times New Roman"/>
        <family val="1"/>
      </rPr>
      <t>(7)-Verim-3</t>
    </r>
    <r>
      <rPr>
        <sz val="11"/>
        <rFont val="Times New Roman"/>
        <family val="1"/>
      </rPr>
      <t xml:space="preserve">
%100 tahs/
giriş</t>
    </r>
  </si>
  <si>
    <r>
      <rPr>
        <b/>
        <sz val="10"/>
        <rFont val="Arial Tur"/>
        <family val="0"/>
      </rPr>
      <t>(8)-Toplam Verim</t>
    </r>
    <r>
      <rPr>
        <sz val="10"/>
        <rFont val="Arial Tur"/>
        <family val="0"/>
      </rPr>
      <t xml:space="preserve">
((5)*(1)+(6)*(2)+
(8*(3))/(4)</t>
    </r>
  </si>
  <si>
    <t>Firma Muhasebe Verim Grafikleri</t>
  </si>
  <si>
    <t>2002-2013</t>
  </si>
  <si>
    <t>No</t>
  </si>
  <si>
    <t>Firma Adı</t>
  </si>
  <si>
    <t>Yatırılan 
Tutar/Proje Bedeli</t>
  </si>
  <si>
    <t>(1)
%0-30 Tahsilat</t>
  </si>
  <si>
    <t>(2)
%30-60 Tahsilat</t>
  </si>
  <si>
    <t>(3)
%60-100 Tahsilat</t>
  </si>
  <si>
    <r>
      <rPr>
        <b/>
        <sz val="11"/>
        <rFont val="Times New Roman"/>
        <family val="1"/>
      </rPr>
      <t>(5)-Verim-1</t>
    </r>
    <r>
      <rPr>
        <sz val="11"/>
        <rFont val="Times New Roman"/>
        <family val="1"/>
      </rPr>
      <t xml:space="preserve">
%0-30 tahs/ giriş</t>
    </r>
  </si>
  <si>
    <r>
      <rPr>
        <b/>
        <sz val="11"/>
        <rFont val="Times New Roman"/>
        <family val="1"/>
      </rPr>
      <t>(6)-Verim-2</t>
    </r>
    <r>
      <rPr>
        <sz val="11"/>
        <rFont val="Times New Roman"/>
        <family val="1"/>
      </rPr>
      <t xml:space="preserve">
%30-60 tahs/
 giriş</t>
    </r>
  </si>
  <si>
    <r>
      <rPr>
        <b/>
        <sz val="11"/>
        <rFont val="Times New Roman"/>
        <family val="1"/>
      </rPr>
      <t>(7)-Verim-3</t>
    </r>
    <r>
      <rPr>
        <sz val="11"/>
        <rFont val="Times New Roman"/>
        <family val="1"/>
      </rPr>
      <t xml:space="preserve">
%60-100 tahs/
giriş</t>
    </r>
  </si>
  <si>
    <t>(4) Yatırılan 
Tutar</t>
  </si>
  <si>
    <t>(1)
%0-30 
Tahsilat</t>
  </si>
  <si>
    <t>(2)
%30-60 
Tahsilat</t>
  </si>
  <si>
    <t>(3)
%60-100 
Tahsilat</t>
  </si>
  <si>
    <t>Hesap-Sonuç-Otomatik---Değer Girişi-sarı</t>
  </si>
  <si>
    <t>(4) *Değer girişi-sözleşme.
İmzalanmış
proje tutarı</t>
  </si>
  <si>
    <t>Firma 1</t>
  </si>
  <si>
    <t>Firma 2</t>
  </si>
  <si>
    <t>Firma 3</t>
  </si>
  <si>
    <t>Firma 4</t>
  </si>
  <si>
    <t>Firma 5</t>
  </si>
  <si>
    <t>Firma 6</t>
  </si>
  <si>
    <t>Firma 7</t>
  </si>
  <si>
    <t>Firma 8</t>
  </si>
  <si>
    <t>Firma 9</t>
  </si>
  <si>
    <t>Firma 10</t>
  </si>
  <si>
    <t>Firma 11</t>
  </si>
  <si>
    <t>Firma 12</t>
  </si>
  <si>
    <t>Bu program ile sarı-* değerler girilerek aylara ve yıllara göre firmanın hesap durumu grafik üzerinden otomatik olarak görülebilir.Grafikte siyah çizgi-ortlama eğim firmanın gidişini gösterir</t>
  </si>
  <si>
    <t>Yıllara Göre Değişim-2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</si>
</sst>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mmm/yyyy"/>
    <numFmt numFmtId="195" formatCode="0.000"/>
  </numFmts>
  <fonts count="50">
    <font>
      <sz val="10"/>
      <name val="Arial Tur"/>
      <family val="0"/>
    </font>
    <font>
      <sz val="8"/>
      <name val="Arial Tu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Tur"/>
      <family val="0"/>
    </font>
    <font>
      <sz val="14"/>
      <name val="Arial Tur"/>
      <family val="0"/>
    </font>
    <font>
      <b/>
      <sz val="14"/>
      <name val="Times New Roman"/>
      <family val="1"/>
    </font>
    <font>
      <b/>
      <sz val="14"/>
      <name val="Arial Tur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2" fillId="9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2" fontId="2" fillId="13" borderId="10" xfId="0" applyNumberFormat="1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15" borderId="12" xfId="0" applyFont="1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35" borderId="12" xfId="0" applyFont="1" applyFill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4" fontId="2" fillId="15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9" borderId="10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38" borderId="10" xfId="0" applyFill="1" applyBorder="1" applyAlignment="1">
      <alignment/>
    </xf>
    <xf numFmtId="0" fontId="2" fillId="39" borderId="12" xfId="0" applyFont="1" applyFill="1" applyBorder="1" applyAlignment="1">
      <alignment horizontal="center" wrapText="1"/>
    </xf>
    <xf numFmtId="0" fontId="8" fillId="39" borderId="10" xfId="0" applyFont="1" applyFill="1" applyBorder="1" applyAlignment="1" applyProtection="1">
      <alignment horizontal="center" vertical="center"/>
      <protection hidden="1"/>
    </xf>
    <xf numFmtId="1" fontId="8" fillId="39" borderId="10" xfId="0" applyNumberFormat="1" applyFont="1" applyFill="1" applyBorder="1" applyAlignment="1" applyProtection="1">
      <alignment horizontal="center" vertical="center"/>
      <protection hidden="1"/>
    </xf>
    <xf numFmtId="0" fontId="9" fillId="35" borderId="13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2" fillId="1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2" fillId="18" borderId="10" xfId="0" applyNumberFormat="1" applyFont="1" applyFill="1" applyBorder="1" applyAlignment="1">
      <alignment horizontal="center"/>
    </xf>
    <xf numFmtId="1" fontId="0" fillId="18" borderId="10" xfId="0" applyNumberFormat="1" applyFill="1" applyBorder="1" applyAlignment="1">
      <alignment/>
    </xf>
    <xf numFmtId="14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3" fillId="15" borderId="17" xfId="0" applyFont="1" applyFill="1" applyBorder="1" applyAlignment="1">
      <alignment horizontal="center"/>
    </xf>
    <xf numFmtId="0" fontId="3" fillId="15" borderId="18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1375"/>
          <c:y val="-0.02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27125"/>
          <c:w val="0.97325"/>
          <c:h val="0.7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Sayfa1!$H$10</c:f>
              <c:strCache>
                <c:ptCount val="1"/>
                <c:pt idx="0">
                  <c:v>(1)
%0-30 Tahsilat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Sayfa1!$H$11:$H$22</c:f>
              <c:numCache/>
            </c:numRef>
          </c:yVal>
          <c:smooth val="1"/>
        </c:ser>
        <c:axId val="65078659"/>
        <c:axId val="48837020"/>
      </c:scatterChart>
      <c:valAx>
        <c:axId val="6507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7020"/>
        <c:crosses val="autoZero"/>
        <c:crossBetween val="midCat"/>
        <c:dispUnits/>
      </c:valAx>
      <c:valAx>
        <c:axId val="48837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786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29325"/>
          <c:w val="0.97925"/>
          <c:h val="0.7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Sayfa1!$W$10</c:f>
              <c:strCache>
                <c:ptCount val="1"/>
                <c:pt idx="0">
                  <c:v>(2)
%30-60 
Tahsilat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Sayfa1!$W$11:$W$22</c:f>
              <c:numCache/>
            </c:numRef>
          </c:yVal>
          <c:smooth val="1"/>
        </c:ser>
        <c:axId val="43911885"/>
        <c:axId val="59662646"/>
      </c:scatterChart>
      <c:valAx>
        <c:axId val="4391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62646"/>
        <c:crosses val="autoZero"/>
        <c:crossBetween val="midCat"/>
        <c:dispUnits/>
      </c:valAx>
      <c:valAx>
        <c:axId val="59662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18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34925"/>
          <c:w val="0.96125"/>
          <c:h val="0.6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Sayfa1!$X$10</c:f>
              <c:strCache>
                <c:ptCount val="1"/>
                <c:pt idx="0">
                  <c:v>(3)
%60-100 
Tahsilat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Sayfa1!$X$11:$X$22</c:f>
              <c:numCache/>
            </c:numRef>
          </c:yVal>
          <c:smooth val="1"/>
        </c:ser>
        <c:axId val="92903"/>
        <c:axId val="836128"/>
      </c:scatterChart>
      <c:valAx>
        <c:axId val="9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128"/>
        <c:crosses val="autoZero"/>
        <c:crossBetween val="midCat"/>
        <c:dispUnits/>
      </c:valAx>
      <c:valAx>
        <c:axId val="836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9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34925"/>
          <c:w val="0.97925"/>
          <c:h val="0.65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Sayfa1!$Y$10</c:f>
              <c:strCache>
                <c:ptCount val="1"/>
                <c:pt idx="0">
                  <c:v>(4) *Değer girişi-sözleşme.
İmzalanmış
proje tutarı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Sayfa1!$Y$11:$Y$22</c:f>
              <c:numCache/>
            </c:numRef>
          </c:yVal>
          <c:smooth val="1"/>
        </c:ser>
        <c:axId val="7525153"/>
        <c:axId val="617514"/>
      </c:scatterChart>
      <c:valAx>
        <c:axId val="752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14"/>
        <c:crosses val="autoZero"/>
        <c:crossBetween val="midCat"/>
        <c:dispUnits/>
      </c:valAx>
      <c:valAx>
        <c:axId val="617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251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75"/>
          <c:y val="0.24775"/>
          <c:w val="0.95775"/>
          <c:h val="0.74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Sayfa1!$Z$10</c:f>
              <c:strCache>
                <c:ptCount val="1"/>
                <c:pt idx="0">
                  <c:v>(5)-Verim-1
%30 m2 tahs/ giriş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Sayfa1!$Z$11:$Z$22</c:f>
              <c:numCache/>
            </c:numRef>
          </c:yVal>
          <c:smooth val="1"/>
        </c:ser>
        <c:axId val="5557627"/>
        <c:axId val="50018644"/>
      </c:scatterChart>
      <c:valAx>
        <c:axId val="555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8644"/>
        <c:crosses val="autoZero"/>
        <c:crossBetween val="midCat"/>
        <c:dispUnits/>
      </c:valAx>
      <c:valAx>
        <c:axId val="50018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34925"/>
          <c:w val="0.9775"/>
          <c:h val="0.6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Sayfa1!$AA$10</c:f>
              <c:strCache>
                <c:ptCount val="1"/>
                <c:pt idx="0">
                  <c:v>(6)-Verim-2
%60 tahs/
 giriş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Sayfa1!$AA$11:$AA$22</c:f>
              <c:numCache/>
            </c:numRef>
          </c:yVal>
          <c:smooth val="1"/>
        </c:ser>
        <c:axId val="47514613"/>
        <c:axId val="24978334"/>
      </c:scatterChart>
      <c:valAx>
        <c:axId val="4751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8334"/>
        <c:crosses val="autoZero"/>
        <c:crossBetween val="midCat"/>
        <c:dispUnits/>
      </c:valAx>
      <c:valAx>
        <c:axId val="24978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46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75"/>
          <c:y val="0.34575"/>
          <c:w val="0.95775"/>
          <c:h val="0.6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Sayfa1!$AB$10</c:f>
              <c:strCache>
                <c:ptCount val="1"/>
                <c:pt idx="0">
                  <c:v>(7)-Verim-3
%100 tahs/
giriş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Sayfa1!$AB$11:$AB$22</c:f>
              <c:numCache/>
            </c:numRef>
          </c:yVal>
          <c:smooth val="1"/>
        </c:ser>
        <c:axId val="23478415"/>
        <c:axId val="9979144"/>
      </c:scatterChart>
      <c:valAx>
        <c:axId val="2347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9144"/>
        <c:crosses val="autoZero"/>
        <c:crossBetween val="midCat"/>
        <c:dispUnits/>
      </c:valAx>
      <c:valAx>
        <c:axId val="9979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8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25"/>
          <c:y val="0.34575"/>
          <c:w val="0.98475"/>
          <c:h val="0.58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Sayfa1!$AC$10</c:f>
              <c:strCache>
                <c:ptCount val="1"/>
                <c:pt idx="0">
                  <c:v>(8)-Toplam Verim
((5)*(1)+(6)*(2)+
(8*(3))/(4)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Sayfa1!$AC$11:$AC$22</c:f>
              <c:numCache/>
            </c:numRef>
          </c:yVal>
          <c:smooth val="1"/>
        </c:ser>
        <c:axId val="22703433"/>
        <c:axId val="3004306"/>
      </c:scatterChart>
      <c:valAx>
        <c:axId val="2270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4306"/>
        <c:crosses val="autoZero"/>
        <c:crossBetween val="midCat"/>
        <c:dispUnits/>
      </c:valAx>
      <c:valAx>
        <c:axId val="3004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034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982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2825"/>
          <c:w val="0.97325"/>
          <c:h val="0.7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Sayfa1!$I$10</c:f>
              <c:strCache>
                <c:ptCount val="1"/>
                <c:pt idx="0">
                  <c:v>(2)
%30-60 Tahsilat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Sayfa1!$I$11:$I$22</c:f>
              <c:numCache/>
            </c:numRef>
          </c:yVal>
          <c:smooth val="1"/>
        </c:ser>
        <c:axId val="36879997"/>
        <c:axId val="63484518"/>
      </c:scatterChart>
      <c:valAx>
        <c:axId val="3687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4518"/>
        <c:crosses val="autoZero"/>
        <c:crossBetween val="midCat"/>
        <c:dispUnits/>
      </c:valAx>
      <c:valAx>
        <c:axId val="63484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99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76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2625"/>
          <c:w val="0.9735"/>
          <c:h val="0.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Sayfa1!$J$10</c:f>
              <c:strCache>
                <c:ptCount val="1"/>
                <c:pt idx="0">
                  <c:v>(3)
%60-100 Tahsilat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Sayfa1!$J$11:$J$22</c:f>
              <c:numCache/>
            </c:numRef>
          </c:yVal>
          <c:smooth val="1"/>
        </c:ser>
        <c:axId val="34489751"/>
        <c:axId val="41972304"/>
      </c:scatterChart>
      <c:valAx>
        <c:axId val="3448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304"/>
        <c:crosses val="autoZero"/>
        <c:crossBetween val="midCat"/>
        <c:dispUnits/>
      </c:valAx>
      <c:valAx>
        <c:axId val="41972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97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3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3725"/>
          <c:w val="0.97225"/>
          <c:h val="0.6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Sayfa1!$K$10</c:f>
              <c:strCache>
                <c:ptCount val="1"/>
                <c:pt idx="0">
                  <c:v>(4) giriş-söz.
İmzalanmış
proje tutarı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Sayfa1!$K$11:$K$22</c:f>
              <c:numCache/>
            </c:numRef>
          </c:yVal>
          <c:smooth val="1"/>
        </c:ser>
        <c:axId val="42206417"/>
        <c:axId val="44313434"/>
      </c:scatterChart>
      <c:valAx>
        <c:axId val="422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13434"/>
        <c:crosses val="autoZero"/>
        <c:crossBetween val="midCat"/>
        <c:dispUnits/>
      </c:valAx>
      <c:valAx>
        <c:axId val="44313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64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8"/>
          <c:y val="-0.0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75"/>
          <c:y val="0.27675"/>
          <c:w val="0.968"/>
          <c:h val="0.72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Sayfa1!$L$10</c:f>
              <c:strCache>
                <c:ptCount val="1"/>
                <c:pt idx="0">
                  <c:v>(5)-Verim-1
%0-30 tahs/ giriş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Sayfa1!$L$11:$L$22</c:f>
              <c:numCache/>
            </c:numRef>
          </c:yVal>
          <c:smooth val="1"/>
        </c:ser>
        <c:axId val="63276587"/>
        <c:axId val="32618372"/>
      </c:scatterChart>
      <c:valAx>
        <c:axId val="632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18372"/>
        <c:crosses val="autoZero"/>
        <c:crossBetween val="midCat"/>
        <c:dispUnits/>
      </c:valAx>
      <c:valAx>
        <c:axId val="32618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765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3075"/>
          <c:y val="-0.04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75"/>
          <c:y val="0.4065"/>
          <c:w val="0.96775"/>
          <c:h val="0.5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Sayfa1!$M$10</c:f>
              <c:strCache>
                <c:ptCount val="1"/>
                <c:pt idx="0">
                  <c:v>(6)-Verim-2
%30-60 tahs/
 giriş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Sayfa1!$M$11:$M$22</c:f>
              <c:numCache/>
            </c:numRef>
          </c:yVal>
          <c:smooth val="1"/>
        </c:ser>
        <c:axId val="25129893"/>
        <c:axId val="24842446"/>
      </c:scatterChart>
      <c:valAx>
        <c:axId val="251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42446"/>
        <c:crosses val="autoZero"/>
        <c:crossBetween val="midCat"/>
        <c:dispUnits/>
      </c:valAx>
      <c:valAx>
        <c:axId val="24842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98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0025"/>
          <c:y val="-0.02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75"/>
          <c:y val="0.387"/>
          <c:w val="0.96775"/>
          <c:h val="0.61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Sayfa1!$N$10</c:f>
              <c:strCache>
                <c:ptCount val="1"/>
                <c:pt idx="0">
                  <c:v>(7)-Verim-3
%60-100 tahs/
giriş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Sayfa1!$N$11:$N$22</c:f>
              <c:numCache/>
            </c:numRef>
          </c:yVal>
          <c:smooth val="1"/>
        </c:ser>
        <c:axId val="22255423"/>
        <c:axId val="66081080"/>
      </c:scatterChart>
      <c:val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81080"/>
        <c:crosses val="autoZero"/>
        <c:crossBetween val="midCat"/>
        <c:dispUnits/>
      </c:valAx>
      <c:valAx>
        <c:axId val="6608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554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67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26925"/>
          <c:w val="0.96875"/>
          <c:h val="0.72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Sayfa1!$O$10</c:f>
              <c:strCache>
                <c:ptCount val="1"/>
                <c:pt idx="0">
                  <c:v>(8)-Toplam Verim
((5)*(1)+(6)*(2)+(8*(3))/(4)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Sayfa1!$G$11:$G$22</c:f>
              <c:numCache/>
            </c:numRef>
          </c:xVal>
          <c:yVal>
            <c:numRef>
              <c:f>Sayfa1!$O$11:$O$22</c:f>
              <c:numCache/>
            </c:numRef>
          </c:yVal>
          <c:smooth val="1"/>
        </c:ser>
        <c:axId val="57858809"/>
        <c:axId val="50967234"/>
      </c:scatterChart>
      <c:valAx>
        <c:axId val="5785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7234"/>
        <c:crosses val="autoZero"/>
        <c:crossBetween val="midCat"/>
        <c:dispUnits/>
      </c:valAx>
      <c:valAx>
        <c:axId val="50967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588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9325"/>
          <c:w val="0.961"/>
          <c:h val="0.70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Sayfa1!$V$10</c:f>
              <c:strCache>
                <c:ptCount val="1"/>
                <c:pt idx="0">
                  <c:v>(1)
%0-30 
Tahsilat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Sayfa1!$U$11:$U$22</c:f>
              <c:numCache/>
            </c:numRef>
          </c:xVal>
          <c:yVal>
            <c:numRef>
              <c:f>Sayfa1!$V$11:$V$22</c:f>
              <c:numCache/>
            </c:numRef>
          </c:yVal>
          <c:smooth val="1"/>
        </c:ser>
        <c:axId val="56051923"/>
        <c:axId val="34705260"/>
      </c:scatterChart>
      <c:valAx>
        <c:axId val="5605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5260"/>
        <c:crosses val="autoZero"/>
        <c:crossBetween val="midCat"/>
        <c:dispUnits/>
      </c:valAx>
      <c:valAx>
        <c:axId val="3470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19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48</xdr:row>
      <xdr:rowOff>152400</xdr:rowOff>
    </xdr:from>
    <xdr:to>
      <xdr:col>11</xdr:col>
      <xdr:colOff>28575</xdr:colOff>
      <xdr:row>64</xdr:row>
      <xdr:rowOff>76200</xdr:rowOff>
    </xdr:to>
    <xdr:graphicFrame>
      <xdr:nvGraphicFramePr>
        <xdr:cNvPr id="1" name="1 Grafik"/>
        <xdr:cNvGraphicFramePr/>
      </xdr:nvGraphicFramePr>
      <xdr:xfrm>
        <a:off x="4019550" y="9353550"/>
        <a:ext cx="47434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65</xdr:row>
      <xdr:rowOff>114300</xdr:rowOff>
    </xdr:from>
    <xdr:to>
      <xdr:col>11</xdr:col>
      <xdr:colOff>76200</xdr:colOff>
      <xdr:row>80</xdr:row>
      <xdr:rowOff>104775</xdr:rowOff>
    </xdr:to>
    <xdr:graphicFrame>
      <xdr:nvGraphicFramePr>
        <xdr:cNvPr id="2" name="2 Grafik"/>
        <xdr:cNvGraphicFramePr/>
      </xdr:nvGraphicFramePr>
      <xdr:xfrm>
        <a:off x="4038600" y="12068175"/>
        <a:ext cx="47720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81</xdr:row>
      <xdr:rowOff>57150</xdr:rowOff>
    </xdr:from>
    <xdr:to>
      <xdr:col>11</xdr:col>
      <xdr:colOff>95250</xdr:colOff>
      <xdr:row>97</xdr:row>
      <xdr:rowOff>66675</xdr:rowOff>
    </xdr:to>
    <xdr:graphicFrame>
      <xdr:nvGraphicFramePr>
        <xdr:cNvPr id="3" name="3 Grafik"/>
        <xdr:cNvGraphicFramePr/>
      </xdr:nvGraphicFramePr>
      <xdr:xfrm>
        <a:off x="4010025" y="14601825"/>
        <a:ext cx="48196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31</xdr:row>
      <xdr:rowOff>95250</xdr:rowOff>
    </xdr:from>
    <xdr:to>
      <xdr:col>10</xdr:col>
      <xdr:colOff>790575</xdr:colOff>
      <xdr:row>47</xdr:row>
      <xdr:rowOff>85725</xdr:rowOff>
    </xdr:to>
    <xdr:graphicFrame>
      <xdr:nvGraphicFramePr>
        <xdr:cNvPr id="4" name="4 Grafik"/>
        <xdr:cNvGraphicFramePr/>
      </xdr:nvGraphicFramePr>
      <xdr:xfrm>
        <a:off x="4010025" y="6543675"/>
        <a:ext cx="45910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200025</xdr:colOff>
      <xdr:row>49</xdr:row>
      <xdr:rowOff>66675</xdr:rowOff>
    </xdr:from>
    <xdr:to>
      <xdr:col>15</xdr:col>
      <xdr:colOff>28575</xdr:colOff>
      <xdr:row>64</xdr:row>
      <xdr:rowOff>104775</xdr:rowOff>
    </xdr:to>
    <xdr:graphicFrame>
      <xdr:nvGraphicFramePr>
        <xdr:cNvPr id="5" name="5 Grafik"/>
        <xdr:cNvGraphicFramePr/>
      </xdr:nvGraphicFramePr>
      <xdr:xfrm>
        <a:off x="8934450" y="9429750"/>
        <a:ext cx="43243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219075</xdr:colOff>
      <xdr:row>65</xdr:row>
      <xdr:rowOff>104775</xdr:rowOff>
    </xdr:from>
    <xdr:to>
      <xdr:col>15</xdr:col>
      <xdr:colOff>0</xdr:colOff>
      <xdr:row>80</xdr:row>
      <xdr:rowOff>47625</xdr:rowOff>
    </xdr:to>
    <xdr:graphicFrame>
      <xdr:nvGraphicFramePr>
        <xdr:cNvPr id="6" name="6 Grafik"/>
        <xdr:cNvGraphicFramePr/>
      </xdr:nvGraphicFramePr>
      <xdr:xfrm>
        <a:off x="8953500" y="12058650"/>
        <a:ext cx="4276725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276225</xdr:colOff>
      <xdr:row>81</xdr:row>
      <xdr:rowOff>76200</xdr:rowOff>
    </xdr:from>
    <xdr:to>
      <xdr:col>15</xdr:col>
      <xdr:colOff>47625</xdr:colOff>
      <xdr:row>96</xdr:row>
      <xdr:rowOff>133350</xdr:rowOff>
    </xdr:to>
    <xdr:graphicFrame>
      <xdr:nvGraphicFramePr>
        <xdr:cNvPr id="7" name="7 Grafik"/>
        <xdr:cNvGraphicFramePr/>
      </xdr:nvGraphicFramePr>
      <xdr:xfrm>
        <a:off x="9010650" y="14620875"/>
        <a:ext cx="4267200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161925</xdr:colOff>
      <xdr:row>31</xdr:row>
      <xdr:rowOff>76200</xdr:rowOff>
    </xdr:from>
    <xdr:to>
      <xdr:col>15</xdr:col>
      <xdr:colOff>76200</xdr:colOff>
      <xdr:row>47</xdr:row>
      <xdr:rowOff>19050</xdr:rowOff>
    </xdr:to>
    <xdr:graphicFrame>
      <xdr:nvGraphicFramePr>
        <xdr:cNvPr id="8" name="9 Grafik"/>
        <xdr:cNvGraphicFramePr/>
      </xdr:nvGraphicFramePr>
      <xdr:xfrm>
        <a:off x="8896350" y="6524625"/>
        <a:ext cx="4410075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209550</xdr:colOff>
      <xdr:row>31</xdr:row>
      <xdr:rowOff>0</xdr:rowOff>
    </xdr:from>
    <xdr:to>
      <xdr:col>24</xdr:col>
      <xdr:colOff>533400</xdr:colOff>
      <xdr:row>51</xdr:row>
      <xdr:rowOff>47625</xdr:rowOff>
    </xdr:to>
    <xdr:graphicFrame>
      <xdr:nvGraphicFramePr>
        <xdr:cNvPr id="9" name="9 Grafik"/>
        <xdr:cNvGraphicFramePr/>
      </xdr:nvGraphicFramePr>
      <xdr:xfrm>
        <a:off x="16621125" y="6448425"/>
        <a:ext cx="3286125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24</xdr:col>
      <xdr:colOff>704850</xdr:colOff>
      <xdr:row>30</xdr:row>
      <xdr:rowOff>152400</xdr:rowOff>
    </xdr:from>
    <xdr:to>
      <xdr:col>30</xdr:col>
      <xdr:colOff>647700</xdr:colOff>
      <xdr:row>51</xdr:row>
      <xdr:rowOff>38100</xdr:rowOff>
    </xdr:to>
    <xdr:graphicFrame>
      <xdr:nvGraphicFramePr>
        <xdr:cNvPr id="10" name="10 Grafik"/>
        <xdr:cNvGraphicFramePr/>
      </xdr:nvGraphicFramePr>
      <xdr:xfrm>
        <a:off x="20078700" y="6438900"/>
        <a:ext cx="6172200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238125</xdr:colOff>
      <xdr:row>52</xdr:row>
      <xdr:rowOff>47625</xdr:rowOff>
    </xdr:from>
    <xdr:to>
      <xdr:col>24</xdr:col>
      <xdr:colOff>552450</xdr:colOff>
      <xdr:row>69</xdr:row>
      <xdr:rowOff>38100</xdr:rowOff>
    </xdr:to>
    <xdr:graphicFrame>
      <xdr:nvGraphicFramePr>
        <xdr:cNvPr id="11" name="11 Grafik"/>
        <xdr:cNvGraphicFramePr/>
      </xdr:nvGraphicFramePr>
      <xdr:xfrm>
        <a:off x="16649700" y="9896475"/>
        <a:ext cx="32766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771525</xdr:colOff>
      <xdr:row>52</xdr:row>
      <xdr:rowOff>28575</xdr:rowOff>
    </xdr:from>
    <xdr:to>
      <xdr:col>31</xdr:col>
      <xdr:colOff>19050</xdr:colOff>
      <xdr:row>69</xdr:row>
      <xdr:rowOff>19050</xdr:rowOff>
    </xdr:to>
    <xdr:graphicFrame>
      <xdr:nvGraphicFramePr>
        <xdr:cNvPr id="12" name="12 Grafik"/>
        <xdr:cNvGraphicFramePr/>
      </xdr:nvGraphicFramePr>
      <xdr:xfrm>
        <a:off x="20145375" y="9877425"/>
        <a:ext cx="61626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247650</xdr:colOff>
      <xdr:row>70</xdr:row>
      <xdr:rowOff>57150</xdr:rowOff>
    </xdr:from>
    <xdr:to>
      <xdr:col>24</xdr:col>
      <xdr:colOff>571500</xdr:colOff>
      <xdr:row>87</xdr:row>
      <xdr:rowOff>47625</xdr:rowOff>
    </xdr:to>
    <xdr:graphicFrame>
      <xdr:nvGraphicFramePr>
        <xdr:cNvPr id="13" name="13 Grafik"/>
        <xdr:cNvGraphicFramePr/>
      </xdr:nvGraphicFramePr>
      <xdr:xfrm>
        <a:off x="16659225" y="12820650"/>
        <a:ext cx="328612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800100</xdr:colOff>
      <xdr:row>70</xdr:row>
      <xdr:rowOff>57150</xdr:rowOff>
    </xdr:from>
    <xdr:to>
      <xdr:col>31</xdr:col>
      <xdr:colOff>47625</xdr:colOff>
      <xdr:row>87</xdr:row>
      <xdr:rowOff>47625</xdr:rowOff>
    </xdr:to>
    <xdr:graphicFrame>
      <xdr:nvGraphicFramePr>
        <xdr:cNvPr id="14" name="14 Grafik"/>
        <xdr:cNvGraphicFramePr/>
      </xdr:nvGraphicFramePr>
      <xdr:xfrm>
        <a:off x="20173950" y="12820650"/>
        <a:ext cx="616267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257175</xdr:colOff>
      <xdr:row>88</xdr:row>
      <xdr:rowOff>66675</xdr:rowOff>
    </xdr:from>
    <xdr:to>
      <xdr:col>24</xdr:col>
      <xdr:colOff>581025</xdr:colOff>
      <xdr:row>105</xdr:row>
      <xdr:rowOff>57150</xdr:rowOff>
    </xdr:to>
    <xdr:graphicFrame>
      <xdr:nvGraphicFramePr>
        <xdr:cNvPr id="15" name="15 Grafik"/>
        <xdr:cNvGraphicFramePr/>
      </xdr:nvGraphicFramePr>
      <xdr:xfrm>
        <a:off x="16668750" y="15744825"/>
        <a:ext cx="3286125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771525</xdr:colOff>
      <xdr:row>88</xdr:row>
      <xdr:rowOff>47625</xdr:rowOff>
    </xdr:from>
    <xdr:to>
      <xdr:col>31</xdr:col>
      <xdr:colOff>19050</xdr:colOff>
      <xdr:row>105</xdr:row>
      <xdr:rowOff>38100</xdr:rowOff>
    </xdr:to>
    <xdr:graphicFrame>
      <xdr:nvGraphicFramePr>
        <xdr:cNvPr id="16" name="16 Grafik"/>
        <xdr:cNvGraphicFramePr/>
      </xdr:nvGraphicFramePr>
      <xdr:xfrm>
        <a:off x="20145375" y="15725775"/>
        <a:ext cx="6162675" cy="2771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C99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1" width="3.75390625" style="0" customWidth="1"/>
    <col min="2" max="2" width="10.125" style="0" customWidth="1"/>
    <col min="3" max="3" width="4.375" style="0" customWidth="1"/>
    <col min="4" max="5" width="10.125" style="0" customWidth="1"/>
    <col min="6" max="6" width="13.125" style="0" customWidth="1"/>
    <col min="7" max="7" width="12.625" style="0" customWidth="1"/>
    <col min="8" max="8" width="12.25390625" style="0" customWidth="1"/>
    <col min="9" max="10" width="13.00390625" style="0" customWidth="1"/>
    <col min="11" max="11" width="12.125" style="0" customWidth="1"/>
    <col min="12" max="12" width="14.00390625" style="0" customWidth="1"/>
    <col min="13" max="13" width="13.125" style="1" customWidth="1"/>
    <col min="14" max="14" width="14.875" style="0" customWidth="1"/>
    <col min="15" max="15" width="17.00390625" style="0" customWidth="1"/>
    <col min="16" max="16" width="4.00390625" style="23" customWidth="1"/>
    <col min="17" max="17" width="4.00390625" style="32" customWidth="1"/>
    <col min="18" max="18" width="11.125" style="32" customWidth="1"/>
    <col min="19" max="19" width="10.00390625" style="32" customWidth="1"/>
    <col min="20" max="20" width="12.625" style="32" customWidth="1"/>
    <col min="21" max="21" width="12.25390625" style="0" customWidth="1"/>
    <col min="22" max="22" width="9.375" style="0" customWidth="1"/>
    <col min="23" max="23" width="8.375" style="0" customWidth="1"/>
    <col min="24" max="24" width="8.875" style="0" customWidth="1"/>
    <col min="25" max="25" width="14.75390625" style="0" customWidth="1"/>
    <col min="26" max="26" width="13.875" style="0" customWidth="1"/>
    <col min="27" max="27" width="14.00390625" style="0" customWidth="1"/>
    <col min="28" max="28" width="12.875" style="0" customWidth="1"/>
    <col min="29" max="29" width="17.25390625" style="0" customWidth="1"/>
  </cols>
  <sheetData>
    <row r="3" spans="3:15" ht="18.75">
      <c r="C3" s="38" t="s">
        <v>22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3:15" ht="15">
      <c r="C4" s="2"/>
      <c r="D4" s="11" t="s">
        <v>0</v>
      </c>
      <c r="E4" s="18"/>
      <c r="F4" s="2"/>
      <c r="G4" s="17"/>
      <c r="H4" s="11"/>
      <c r="I4" s="18"/>
      <c r="J4" s="17"/>
      <c r="K4" s="17"/>
      <c r="L4" s="17"/>
      <c r="M4" s="19"/>
      <c r="N4" s="17"/>
      <c r="O4" s="2"/>
    </row>
    <row r="5" spans="3:15" ht="15">
      <c r="C5" s="2"/>
      <c r="D5" s="9" t="s">
        <v>2</v>
      </c>
      <c r="E5" s="10"/>
      <c r="F5" s="2"/>
      <c r="G5" s="20"/>
      <c r="H5" s="9"/>
      <c r="I5" s="10"/>
      <c r="J5" s="20"/>
      <c r="K5" s="20"/>
      <c r="L5" s="20"/>
      <c r="M5" s="21"/>
      <c r="N5" s="20"/>
      <c r="O5" s="2"/>
    </row>
    <row r="6" spans="3:29" ht="18">
      <c r="C6" s="41" t="s">
        <v>51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Q6" s="55" t="s">
        <v>52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3:29" ht="18">
      <c r="C7" s="47" t="s">
        <v>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Q7" s="47" t="s">
        <v>10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3:29" ht="18.75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Q8" s="59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</row>
    <row r="9" spans="3:29" ht="15">
      <c r="C9" s="26"/>
      <c r="D9" s="5"/>
      <c r="E9" s="2"/>
      <c r="F9" s="30" t="s">
        <v>8</v>
      </c>
      <c r="G9" s="48" t="s">
        <v>15</v>
      </c>
      <c r="H9" s="49"/>
      <c r="I9" s="49"/>
      <c r="J9" s="50"/>
      <c r="K9" s="30" t="s">
        <v>8</v>
      </c>
      <c r="L9" s="48" t="s">
        <v>15</v>
      </c>
      <c r="M9" s="49"/>
      <c r="N9" s="49"/>
      <c r="O9" s="50"/>
      <c r="Q9" s="36"/>
      <c r="R9" s="36"/>
      <c r="S9" s="36"/>
      <c r="T9" s="30" t="s">
        <v>8</v>
      </c>
      <c r="U9" s="35" t="s">
        <v>23</v>
      </c>
      <c r="V9" s="48" t="s">
        <v>37</v>
      </c>
      <c r="W9" s="49"/>
      <c r="X9" s="49"/>
      <c r="Y9" s="50"/>
      <c r="Z9" s="56" t="s">
        <v>15</v>
      </c>
      <c r="AA9" s="57"/>
      <c r="AB9" s="57"/>
      <c r="AC9" s="58"/>
    </row>
    <row r="10" spans="3:29" ht="59.25" customHeight="1">
      <c r="C10" s="26" t="s">
        <v>24</v>
      </c>
      <c r="D10" s="24" t="s">
        <v>1</v>
      </c>
      <c r="E10" s="25" t="s">
        <v>25</v>
      </c>
      <c r="F10" s="12" t="s">
        <v>33</v>
      </c>
      <c r="G10" s="13" t="s">
        <v>26</v>
      </c>
      <c r="H10" s="27" t="s">
        <v>27</v>
      </c>
      <c r="I10" s="27" t="s">
        <v>28</v>
      </c>
      <c r="J10" s="27" t="s">
        <v>29</v>
      </c>
      <c r="K10" s="12" t="s">
        <v>17</v>
      </c>
      <c r="L10" s="13" t="s">
        <v>30</v>
      </c>
      <c r="M10" s="13" t="s">
        <v>31</v>
      </c>
      <c r="N10" s="13" t="s">
        <v>32</v>
      </c>
      <c r="O10" s="16" t="s">
        <v>7</v>
      </c>
      <c r="Q10" s="26" t="s">
        <v>24</v>
      </c>
      <c r="R10" s="24" t="s">
        <v>1</v>
      </c>
      <c r="S10" s="25" t="s">
        <v>25</v>
      </c>
      <c r="T10" s="34" t="s">
        <v>33</v>
      </c>
      <c r="U10" s="13" t="s">
        <v>26</v>
      </c>
      <c r="V10" s="27" t="s">
        <v>34</v>
      </c>
      <c r="W10" s="27" t="s">
        <v>35</v>
      </c>
      <c r="X10" s="27" t="s">
        <v>36</v>
      </c>
      <c r="Y10" s="12" t="s">
        <v>38</v>
      </c>
      <c r="Z10" s="13" t="s">
        <v>18</v>
      </c>
      <c r="AA10" s="13" t="s">
        <v>19</v>
      </c>
      <c r="AB10" s="13" t="s">
        <v>20</v>
      </c>
      <c r="AC10" s="16" t="s">
        <v>21</v>
      </c>
    </row>
    <row r="11" spans="3:29" ht="15">
      <c r="C11" s="26">
        <v>1</v>
      </c>
      <c r="D11" s="4">
        <v>40938</v>
      </c>
      <c r="E11" s="25" t="s">
        <v>39</v>
      </c>
      <c r="F11" s="31">
        <v>4500</v>
      </c>
      <c r="G11" s="33">
        <f>(F11/K11)*100</f>
        <v>69.23076923076923</v>
      </c>
      <c r="H11" s="28">
        <f>IF(G11&lt;=30,F11,IF(G11&gt;=30,0))</f>
        <v>0</v>
      </c>
      <c r="I11" s="29">
        <f>IF(G11&lt;30,0,IF(AND(G11&gt;=30,G11&lt;=60),F11,IF(G11&gt;60,0)))</f>
        <v>0</v>
      </c>
      <c r="J11" s="28">
        <f>IF(G11&lt;60,0,IF(AND(G11&gt;=60,G11&lt;=100),F11,IF(G11&gt;100,F11)))</f>
        <v>4500</v>
      </c>
      <c r="K11" s="37">
        <v>6500</v>
      </c>
      <c r="L11" s="6">
        <f>H11/K11</f>
        <v>0</v>
      </c>
      <c r="M11" s="7">
        <f>I11/K11</f>
        <v>0</v>
      </c>
      <c r="N11" s="8">
        <f>J11/K11</f>
        <v>0.6923076923076923</v>
      </c>
      <c r="O11" s="14">
        <f>(L11*H11+M11*I11+N11*J11)/(K11)</f>
        <v>0.47928994082840237</v>
      </c>
      <c r="Q11" s="26">
        <v>1</v>
      </c>
      <c r="R11" s="22">
        <v>37620</v>
      </c>
      <c r="S11" s="25" t="s">
        <v>39</v>
      </c>
      <c r="T11" s="31">
        <v>2400</v>
      </c>
      <c r="U11" s="33">
        <f>(T11/Y11)*100</f>
        <v>15.584415584415584</v>
      </c>
      <c r="V11" s="28">
        <f>IF(U11&lt;=30,T11,IF(U11&gt;=30,0))</f>
        <v>2400</v>
      </c>
      <c r="W11" s="29">
        <f>IF(U11&lt;30,0,IF(AND(U11&gt;=30,U11&lt;=60),T11,IF(U11&gt;60,0)))</f>
        <v>0</v>
      </c>
      <c r="X11" s="28">
        <f>IF(U11&lt;60,0,IF(AND(U11&gt;=60,U11&lt;=100),T11,IF(U11&gt;100,T11)))</f>
        <v>0</v>
      </c>
      <c r="Y11" s="37">
        <v>15400</v>
      </c>
      <c r="Z11" s="6">
        <f>V11/Y11</f>
        <v>0.15584415584415584</v>
      </c>
      <c r="AA11" s="7">
        <f>W11/Y11</f>
        <v>0</v>
      </c>
      <c r="AB11" s="8">
        <f>X11/Y11</f>
        <v>0</v>
      </c>
      <c r="AC11" s="14">
        <v>0.06</v>
      </c>
    </row>
    <row r="12" spans="3:29" ht="15">
      <c r="C12" s="26">
        <v>2</v>
      </c>
      <c r="D12" s="4" t="s">
        <v>3</v>
      </c>
      <c r="E12" s="25" t="s">
        <v>39</v>
      </c>
      <c r="F12" s="31">
        <v>2500</v>
      </c>
      <c r="G12" s="33">
        <f aca="true" t="shared" si="0" ref="G12:G22">(F12/K12)*100</f>
        <v>32.05128205128205</v>
      </c>
      <c r="H12" s="28">
        <f aca="true" t="shared" si="1" ref="H12:H22">IF(G12&lt;=30,F12,IF(G12&gt;=30,0))</f>
        <v>0</v>
      </c>
      <c r="I12" s="29">
        <f aca="true" t="shared" si="2" ref="I12:I22">IF(G12&lt;30,0,IF(AND(G12&gt;=30,G12&lt;=60),F12,IF(G12&gt;60,0)))</f>
        <v>2500</v>
      </c>
      <c r="J12" s="28">
        <f aca="true" t="shared" si="3" ref="J12:J22">IF(G12&lt;60,0,IF(AND(G12&gt;=60,G12&lt;=100),F12,IF(G12&gt;100,F12)))</f>
        <v>0</v>
      </c>
      <c r="K12" s="37">
        <v>7800</v>
      </c>
      <c r="L12" s="6">
        <f aca="true" t="shared" si="4" ref="L12:L22">H12/K12</f>
        <v>0</v>
      </c>
      <c r="M12" s="7">
        <f aca="true" t="shared" si="5" ref="M12:M22">I12/K12</f>
        <v>0.32051282051282054</v>
      </c>
      <c r="N12" s="8">
        <f aca="true" t="shared" si="6" ref="N12:N22">J12/K12</f>
        <v>0</v>
      </c>
      <c r="O12" s="14">
        <f aca="true" t="shared" si="7" ref="O12:O22">(L12*H12+M12*I12+N12*J12)/(K12)</f>
        <v>0.1027284681130835</v>
      </c>
      <c r="Q12" s="26">
        <v>2</v>
      </c>
      <c r="R12" s="22">
        <v>37985</v>
      </c>
      <c r="S12" s="25" t="s">
        <v>40</v>
      </c>
      <c r="T12" s="31">
        <v>2500</v>
      </c>
      <c r="U12" s="33">
        <f aca="true" t="shared" si="8" ref="U12:U22">(T12/Y12)*100</f>
        <v>13.736263736263737</v>
      </c>
      <c r="V12" s="28">
        <f aca="true" t="shared" si="9" ref="V12:V22">IF(U12&lt;=30,T12,IF(U12&gt;=30,0))</f>
        <v>2500</v>
      </c>
      <c r="W12" s="29">
        <f aca="true" t="shared" si="10" ref="W12:W22">IF(U12&lt;30,0,IF(AND(U12&gt;=30,U12&lt;=60),T12,IF(U12&gt;60,0)))</f>
        <v>0</v>
      </c>
      <c r="X12" s="28">
        <f aca="true" t="shared" si="11" ref="X12:X22">IF(U12&lt;60,0,IF(AND(U12&gt;=60,U12&lt;=100),T12,IF(U12&gt;100,T12)))</f>
        <v>0</v>
      </c>
      <c r="Y12" s="37">
        <v>18200</v>
      </c>
      <c r="Z12" s="6">
        <f aca="true" t="shared" si="12" ref="Z12:Z22">V12/Y12</f>
        <v>0.13736263736263737</v>
      </c>
      <c r="AA12" s="7">
        <f aca="true" t="shared" si="13" ref="AA12:AA22">W12/Y12</f>
        <v>0</v>
      </c>
      <c r="AB12" s="8">
        <f aca="true" t="shared" si="14" ref="AB12:AB22">X12/Y12</f>
        <v>0</v>
      </c>
      <c r="AC12" s="14">
        <v>0.08</v>
      </c>
    </row>
    <row r="13" spans="3:29" ht="15">
      <c r="C13" s="26">
        <v>3</v>
      </c>
      <c r="D13" s="4">
        <v>40998</v>
      </c>
      <c r="E13" s="25" t="s">
        <v>39</v>
      </c>
      <c r="F13" s="31">
        <v>3500</v>
      </c>
      <c r="G13" s="33">
        <f t="shared" si="0"/>
        <v>50.72463768115942</v>
      </c>
      <c r="H13" s="28">
        <f t="shared" si="1"/>
        <v>0</v>
      </c>
      <c r="I13" s="29">
        <f t="shared" si="2"/>
        <v>3500</v>
      </c>
      <c r="J13" s="28">
        <f t="shared" si="3"/>
        <v>0</v>
      </c>
      <c r="K13" s="37">
        <v>6900</v>
      </c>
      <c r="L13" s="6">
        <f t="shared" si="4"/>
        <v>0</v>
      </c>
      <c r="M13" s="7">
        <f t="shared" si="5"/>
        <v>0.5072463768115942</v>
      </c>
      <c r="N13" s="8">
        <f t="shared" si="6"/>
        <v>0</v>
      </c>
      <c r="O13" s="14">
        <f t="shared" si="7"/>
        <v>0.25729888678848983</v>
      </c>
      <c r="Q13" s="26">
        <v>3</v>
      </c>
      <c r="R13" s="22">
        <v>38351</v>
      </c>
      <c r="S13" s="25" t="s">
        <v>41</v>
      </c>
      <c r="T13" s="31">
        <v>3500</v>
      </c>
      <c r="U13" s="33">
        <f t="shared" si="8"/>
        <v>14.000000000000002</v>
      </c>
      <c r="V13" s="28">
        <f t="shared" si="9"/>
        <v>3500</v>
      </c>
      <c r="W13" s="29">
        <f t="shared" si="10"/>
        <v>0</v>
      </c>
      <c r="X13" s="28">
        <f t="shared" si="11"/>
        <v>0</v>
      </c>
      <c r="Y13" s="37">
        <v>25000</v>
      </c>
      <c r="Z13" s="6">
        <f t="shared" si="12"/>
        <v>0.14</v>
      </c>
      <c r="AA13" s="7">
        <f t="shared" si="13"/>
        <v>0</v>
      </c>
      <c r="AB13" s="8">
        <f t="shared" si="14"/>
        <v>0</v>
      </c>
      <c r="AC13" s="14">
        <v>0.4</v>
      </c>
    </row>
    <row r="14" spans="3:29" ht="15">
      <c r="C14" s="26">
        <v>4</v>
      </c>
      <c r="D14" s="4">
        <v>41029</v>
      </c>
      <c r="E14" s="25" t="s">
        <v>39</v>
      </c>
      <c r="F14" s="31">
        <v>2700</v>
      </c>
      <c r="G14" s="33">
        <f t="shared" si="0"/>
        <v>22.5</v>
      </c>
      <c r="H14" s="28">
        <f t="shared" si="1"/>
        <v>2700</v>
      </c>
      <c r="I14" s="29">
        <f t="shared" si="2"/>
        <v>0</v>
      </c>
      <c r="J14" s="28">
        <f t="shared" si="3"/>
        <v>0</v>
      </c>
      <c r="K14" s="37">
        <v>12000</v>
      </c>
      <c r="L14" s="6">
        <f t="shared" si="4"/>
        <v>0.225</v>
      </c>
      <c r="M14" s="7">
        <f t="shared" si="5"/>
        <v>0</v>
      </c>
      <c r="N14" s="8">
        <f t="shared" si="6"/>
        <v>0</v>
      </c>
      <c r="O14" s="14">
        <f t="shared" si="7"/>
        <v>0.050625</v>
      </c>
      <c r="Q14" s="26">
        <v>4</v>
      </c>
      <c r="R14" s="22">
        <v>38716</v>
      </c>
      <c r="S14" s="25" t="s">
        <v>42</v>
      </c>
      <c r="T14" s="31">
        <v>2700</v>
      </c>
      <c r="U14" s="33">
        <f t="shared" si="8"/>
        <v>7.7142857142857135</v>
      </c>
      <c r="V14" s="28">
        <f t="shared" si="9"/>
        <v>2700</v>
      </c>
      <c r="W14" s="29">
        <f t="shared" si="10"/>
        <v>0</v>
      </c>
      <c r="X14" s="28">
        <f t="shared" si="11"/>
        <v>0</v>
      </c>
      <c r="Y14" s="37">
        <v>35000</v>
      </c>
      <c r="Z14" s="6">
        <f t="shared" si="12"/>
        <v>0.07714285714285714</v>
      </c>
      <c r="AA14" s="7">
        <f t="shared" si="13"/>
        <v>0</v>
      </c>
      <c r="AB14" s="8">
        <f t="shared" si="14"/>
        <v>0</v>
      </c>
      <c r="AC14" s="14">
        <v>0.02</v>
      </c>
    </row>
    <row r="15" spans="3:29" ht="15">
      <c r="C15" s="26">
        <v>5</v>
      </c>
      <c r="D15" s="4">
        <v>41059</v>
      </c>
      <c r="E15" s="25" t="s">
        <v>39</v>
      </c>
      <c r="F15" s="31">
        <v>6800</v>
      </c>
      <c r="G15" s="33">
        <f t="shared" si="0"/>
        <v>48.57142857142857</v>
      </c>
      <c r="H15" s="28">
        <f t="shared" si="1"/>
        <v>0</v>
      </c>
      <c r="I15" s="29">
        <f t="shared" si="2"/>
        <v>6800</v>
      </c>
      <c r="J15" s="28">
        <f t="shared" si="3"/>
        <v>0</v>
      </c>
      <c r="K15" s="37">
        <v>14000</v>
      </c>
      <c r="L15" s="6">
        <f t="shared" si="4"/>
        <v>0</v>
      </c>
      <c r="M15" s="7">
        <f t="shared" si="5"/>
        <v>0.4857142857142857</v>
      </c>
      <c r="N15" s="8">
        <f t="shared" si="6"/>
        <v>0</v>
      </c>
      <c r="O15" s="14">
        <f t="shared" si="7"/>
        <v>0.23591836734693877</v>
      </c>
      <c r="Q15" s="26">
        <v>5</v>
      </c>
      <c r="R15" s="22">
        <v>39081</v>
      </c>
      <c r="S15" s="25" t="s">
        <v>43</v>
      </c>
      <c r="T15" s="31">
        <v>6800</v>
      </c>
      <c r="U15" s="33">
        <f t="shared" si="8"/>
        <v>48.57142857142857</v>
      </c>
      <c r="V15" s="28">
        <f t="shared" si="9"/>
        <v>0</v>
      </c>
      <c r="W15" s="29">
        <f t="shared" si="10"/>
        <v>6800</v>
      </c>
      <c r="X15" s="28">
        <f t="shared" si="11"/>
        <v>0</v>
      </c>
      <c r="Y15" s="37">
        <v>14000</v>
      </c>
      <c r="Z15" s="6">
        <f t="shared" si="12"/>
        <v>0</v>
      </c>
      <c r="AA15" s="7">
        <f t="shared" si="13"/>
        <v>0.4857142857142857</v>
      </c>
      <c r="AB15" s="8">
        <f t="shared" si="14"/>
        <v>0</v>
      </c>
      <c r="AC15" s="14">
        <v>0.05</v>
      </c>
    </row>
    <row r="16" spans="3:29" ht="15">
      <c r="C16" s="26">
        <v>6</v>
      </c>
      <c r="D16" s="4">
        <v>41090</v>
      </c>
      <c r="E16" s="25" t="s">
        <v>39</v>
      </c>
      <c r="F16" s="31">
        <v>1100</v>
      </c>
      <c r="G16" s="33">
        <f t="shared" si="0"/>
        <v>31.428571428571427</v>
      </c>
      <c r="H16" s="28">
        <f t="shared" si="1"/>
        <v>0</v>
      </c>
      <c r="I16" s="29">
        <f t="shared" si="2"/>
        <v>1100</v>
      </c>
      <c r="J16" s="28">
        <f t="shared" si="3"/>
        <v>0</v>
      </c>
      <c r="K16" s="37">
        <v>3500</v>
      </c>
      <c r="L16" s="6">
        <f t="shared" si="4"/>
        <v>0</v>
      </c>
      <c r="M16" s="7">
        <f t="shared" si="5"/>
        <v>0.3142857142857143</v>
      </c>
      <c r="N16" s="8">
        <f t="shared" si="6"/>
        <v>0</v>
      </c>
      <c r="O16" s="14">
        <f t="shared" si="7"/>
        <v>0.09877551020408164</v>
      </c>
      <c r="Q16" s="26">
        <v>6</v>
      </c>
      <c r="R16" s="22">
        <v>39446</v>
      </c>
      <c r="S16" s="25" t="s">
        <v>44</v>
      </c>
      <c r="T16" s="31">
        <v>11000</v>
      </c>
      <c r="U16" s="33">
        <f t="shared" si="8"/>
        <v>40.74074074074074</v>
      </c>
      <c r="V16" s="28">
        <f t="shared" si="9"/>
        <v>0</v>
      </c>
      <c r="W16" s="29">
        <f t="shared" si="10"/>
        <v>11000</v>
      </c>
      <c r="X16" s="28">
        <f t="shared" si="11"/>
        <v>0</v>
      </c>
      <c r="Y16" s="37">
        <v>27000</v>
      </c>
      <c r="Z16" s="6">
        <f t="shared" si="12"/>
        <v>0</v>
      </c>
      <c r="AA16" s="7">
        <f t="shared" si="13"/>
        <v>0.4074074074074074</v>
      </c>
      <c r="AB16" s="8">
        <f t="shared" si="14"/>
        <v>0</v>
      </c>
      <c r="AC16" s="14">
        <v>0.01</v>
      </c>
    </row>
    <row r="17" spans="3:29" ht="15">
      <c r="C17" s="26">
        <v>7</v>
      </c>
      <c r="D17" s="4">
        <v>41120</v>
      </c>
      <c r="E17" s="25" t="s">
        <v>39</v>
      </c>
      <c r="F17" s="31">
        <v>500</v>
      </c>
      <c r="G17" s="33">
        <f t="shared" si="0"/>
        <v>13.88888888888889</v>
      </c>
      <c r="H17" s="28">
        <f t="shared" si="1"/>
        <v>500</v>
      </c>
      <c r="I17" s="29">
        <f t="shared" si="2"/>
        <v>0</v>
      </c>
      <c r="J17" s="28">
        <f t="shared" si="3"/>
        <v>0</v>
      </c>
      <c r="K17" s="37">
        <v>3600</v>
      </c>
      <c r="L17" s="6">
        <f t="shared" si="4"/>
        <v>0.1388888888888889</v>
      </c>
      <c r="M17" s="7">
        <f t="shared" si="5"/>
        <v>0</v>
      </c>
      <c r="N17" s="8">
        <f t="shared" si="6"/>
        <v>0</v>
      </c>
      <c r="O17" s="14">
        <f t="shared" si="7"/>
        <v>0.019290123456790122</v>
      </c>
      <c r="Q17" s="26">
        <v>7</v>
      </c>
      <c r="R17" s="22">
        <v>39812</v>
      </c>
      <c r="S17" s="25" t="s">
        <v>45</v>
      </c>
      <c r="T17" s="31">
        <v>2400</v>
      </c>
      <c r="U17" s="33">
        <f t="shared" si="8"/>
        <v>66.66666666666666</v>
      </c>
      <c r="V17" s="28">
        <f t="shared" si="9"/>
        <v>0</v>
      </c>
      <c r="W17" s="29">
        <f t="shared" si="10"/>
        <v>0</v>
      </c>
      <c r="X17" s="28">
        <f t="shared" si="11"/>
        <v>2400</v>
      </c>
      <c r="Y17" s="37">
        <v>3600</v>
      </c>
      <c r="Z17" s="6">
        <f t="shared" si="12"/>
        <v>0</v>
      </c>
      <c r="AA17" s="7">
        <f t="shared" si="13"/>
        <v>0</v>
      </c>
      <c r="AB17" s="8">
        <f t="shared" si="14"/>
        <v>0.6666666666666666</v>
      </c>
      <c r="AC17" s="14">
        <v>0.04</v>
      </c>
    </row>
    <row r="18" spans="3:29" ht="15">
      <c r="C18" s="26">
        <v>8</v>
      </c>
      <c r="D18" s="4">
        <v>41151</v>
      </c>
      <c r="E18" s="25" t="s">
        <v>39</v>
      </c>
      <c r="F18" s="31">
        <v>1200</v>
      </c>
      <c r="G18" s="33">
        <f t="shared" si="0"/>
        <v>28.57142857142857</v>
      </c>
      <c r="H18" s="28">
        <f t="shared" si="1"/>
        <v>1200</v>
      </c>
      <c r="I18" s="29">
        <f t="shared" si="2"/>
        <v>0</v>
      </c>
      <c r="J18" s="28">
        <f t="shared" si="3"/>
        <v>0</v>
      </c>
      <c r="K18" s="37">
        <v>4200</v>
      </c>
      <c r="L18" s="6">
        <f t="shared" si="4"/>
        <v>0.2857142857142857</v>
      </c>
      <c r="M18" s="7">
        <f t="shared" si="5"/>
        <v>0</v>
      </c>
      <c r="N18" s="8">
        <f t="shared" si="6"/>
        <v>0</v>
      </c>
      <c r="O18" s="14">
        <f t="shared" si="7"/>
        <v>0.08163265306122448</v>
      </c>
      <c r="Q18" s="26">
        <v>8</v>
      </c>
      <c r="R18" s="22">
        <v>40177</v>
      </c>
      <c r="S18" s="25" t="s">
        <v>46</v>
      </c>
      <c r="T18" s="31">
        <v>5600</v>
      </c>
      <c r="U18" s="33">
        <f t="shared" si="8"/>
        <v>51.85185185185185</v>
      </c>
      <c r="V18" s="28">
        <f t="shared" si="9"/>
        <v>0</v>
      </c>
      <c r="W18" s="29">
        <f t="shared" si="10"/>
        <v>5600</v>
      </c>
      <c r="X18" s="28">
        <f t="shared" si="11"/>
        <v>0</v>
      </c>
      <c r="Y18" s="37">
        <v>10800</v>
      </c>
      <c r="Z18" s="6">
        <f t="shared" si="12"/>
        <v>0</v>
      </c>
      <c r="AA18" s="7">
        <f t="shared" si="13"/>
        <v>0.5185185185185185</v>
      </c>
      <c r="AB18" s="8">
        <f t="shared" si="14"/>
        <v>0</v>
      </c>
      <c r="AC18" s="14">
        <v>0.06</v>
      </c>
    </row>
    <row r="19" spans="3:29" ht="15">
      <c r="C19" s="26">
        <v>9</v>
      </c>
      <c r="D19" s="4">
        <v>41182</v>
      </c>
      <c r="E19" s="25" t="s">
        <v>39</v>
      </c>
      <c r="F19" s="31">
        <v>1500</v>
      </c>
      <c r="G19" s="33">
        <f t="shared" si="0"/>
        <v>30.612244897959183</v>
      </c>
      <c r="H19" s="28">
        <f t="shared" si="1"/>
        <v>0</v>
      </c>
      <c r="I19" s="29">
        <f t="shared" si="2"/>
        <v>1500</v>
      </c>
      <c r="J19" s="28">
        <f t="shared" si="3"/>
        <v>0</v>
      </c>
      <c r="K19" s="37">
        <v>4900</v>
      </c>
      <c r="L19" s="6">
        <f t="shared" si="4"/>
        <v>0</v>
      </c>
      <c r="M19" s="7">
        <f t="shared" si="5"/>
        <v>0.30612244897959184</v>
      </c>
      <c r="N19" s="8">
        <f t="shared" si="6"/>
        <v>0</v>
      </c>
      <c r="O19" s="14">
        <f t="shared" si="7"/>
        <v>0.0937109537692628</v>
      </c>
      <c r="Q19" s="26">
        <v>9</v>
      </c>
      <c r="R19" s="22">
        <v>40542</v>
      </c>
      <c r="S19" s="25" t="s">
        <v>47</v>
      </c>
      <c r="T19" s="31">
        <v>8800</v>
      </c>
      <c r="U19" s="33">
        <f t="shared" si="8"/>
        <v>35.77235772357724</v>
      </c>
      <c r="V19" s="28">
        <f t="shared" si="9"/>
        <v>0</v>
      </c>
      <c r="W19" s="29">
        <f t="shared" si="10"/>
        <v>8800</v>
      </c>
      <c r="X19" s="28">
        <f t="shared" si="11"/>
        <v>0</v>
      </c>
      <c r="Y19" s="37">
        <v>24600</v>
      </c>
      <c r="Z19" s="6">
        <f t="shared" si="12"/>
        <v>0</v>
      </c>
      <c r="AA19" s="7">
        <f t="shared" si="13"/>
        <v>0.35772357723577236</v>
      </c>
      <c r="AB19" s="8">
        <f t="shared" si="14"/>
        <v>0</v>
      </c>
      <c r="AC19" s="14">
        <v>0.075</v>
      </c>
    </row>
    <row r="20" spans="3:29" ht="15">
      <c r="C20" s="26">
        <v>10</v>
      </c>
      <c r="D20" s="4">
        <v>41212</v>
      </c>
      <c r="E20" s="25" t="s">
        <v>39</v>
      </c>
      <c r="F20" s="31">
        <v>2900</v>
      </c>
      <c r="G20" s="33">
        <f t="shared" si="0"/>
        <v>241.66666666666666</v>
      </c>
      <c r="H20" s="28">
        <f t="shared" si="1"/>
        <v>0</v>
      </c>
      <c r="I20" s="29">
        <f t="shared" si="2"/>
        <v>0</v>
      </c>
      <c r="J20" s="28">
        <f t="shared" si="3"/>
        <v>2900</v>
      </c>
      <c r="K20" s="37">
        <v>1200</v>
      </c>
      <c r="L20" s="6">
        <f t="shared" si="4"/>
        <v>0</v>
      </c>
      <c r="M20" s="7">
        <f t="shared" si="5"/>
        <v>0</v>
      </c>
      <c r="N20" s="8">
        <f t="shared" si="6"/>
        <v>2.4166666666666665</v>
      </c>
      <c r="O20" s="14">
        <f t="shared" si="7"/>
        <v>5.840277777777778</v>
      </c>
      <c r="Q20" s="26">
        <v>10</v>
      </c>
      <c r="R20" s="22">
        <v>40907</v>
      </c>
      <c r="S20" s="25" t="s">
        <v>48</v>
      </c>
      <c r="T20" s="31">
        <v>12000</v>
      </c>
      <c r="U20" s="33">
        <f t="shared" si="8"/>
        <v>26.666666666666668</v>
      </c>
      <c r="V20" s="28">
        <f t="shared" si="9"/>
        <v>12000</v>
      </c>
      <c r="W20" s="29">
        <f t="shared" si="10"/>
        <v>0</v>
      </c>
      <c r="X20" s="28">
        <f t="shared" si="11"/>
        <v>0</v>
      </c>
      <c r="Y20" s="37">
        <v>45000</v>
      </c>
      <c r="Z20" s="6">
        <f t="shared" si="12"/>
        <v>0.26666666666666666</v>
      </c>
      <c r="AA20" s="7">
        <f t="shared" si="13"/>
        <v>0</v>
      </c>
      <c r="AB20" s="8">
        <f t="shared" si="14"/>
        <v>0</v>
      </c>
      <c r="AC20" s="14">
        <v>0.03</v>
      </c>
    </row>
    <row r="21" spans="3:29" ht="15">
      <c r="C21" s="26">
        <v>11</v>
      </c>
      <c r="D21" s="4">
        <v>41243</v>
      </c>
      <c r="E21" s="25" t="s">
        <v>39</v>
      </c>
      <c r="F21" s="31">
        <v>3800</v>
      </c>
      <c r="G21" s="33">
        <f t="shared" si="0"/>
        <v>135.71428571428572</v>
      </c>
      <c r="H21" s="28">
        <f t="shared" si="1"/>
        <v>0</v>
      </c>
      <c r="I21" s="29">
        <f t="shared" si="2"/>
        <v>0</v>
      </c>
      <c r="J21" s="28">
        <f t="shared" si="3"/>
        <v>3800</v>
      </c>
      <c r="K21" s="37">
        <v>2800</v>
      </c>
      <c r="L21" s="6">
        <f t="shared" si="4"/>
        <v>0</v>
      </c>
      <c r="M21" s="7">
        <f t="shared" si="5"/>
        <v>0</v>
      </c>
      <c r="N21" s="8">
        <f t="shared" si="6"/>
        <v>1.3571428571428572</v>
      </c>
      <c r="O21" s="14">
        <f t="shared" si="7"/>
        <v>1.8418367346938778</v>
      </c>
      <c r="Q21" s="26">
        <v>11</v>
      </c>
      <c r="R21" s="22">
        <v>41273</v>
      </c>
      <c r="S21" s="25" t="s">
        <v>49</v>
      </c>
      <c r="T21" s="31">
        <v>26000</v>
      </c>
      <c r="U21" s="33">
        <f t="shared" si="8"/>
        <v>81.25</v>
      </c>
      <c r="V21" s="28">
        <f t="shared" si="9"/>
        <v>0</v>
      </c>
      <c r="W21" s="29">
        <f t="shared" si="10"/>
        <v>0</v>
      </c>
      <c r="X21" s="28">
        <f t="shared" si="11"/>
        <v>26000</v>
      </c>
      <c r="Y21" s="37">
        <v>32000</v>
      </c>
      <c r="Z21" s="6">
        <f t="shared" si="12"/>
        <v>0</v>
      </c>
      <c r="AA21" s="7">
        <f t="shared" si="13"/>
        <v>0</v>
      </c>
      <c r="AB21" s="8">
        <f t="shared" si="14"/>
        <v>0.8125</v>
      </c>
      <c r="AC21" s="14">
        <v>0.02</v>
      </c>
    </row>
    <row r="22" spans="3:29" ht="15">
      <c r="C22" s="26">
        <v>12</v>
      </c>
      <c r="D22" s="4">
        <v>41273</v>
      </c>
      <c r="E22" s="25" t="s">
        <v>39</v>
      </c>
      <c r="F22" s="31">
        <v>3900</v>
      </c>
      <c r="G22" s="33">
        <f t="shared" si="0"/>
        <v>134.48275862068965</v>
      </c>
      <c r="H22" s="28">
        <f t="shared" si="1"/>
        <v>0</v>
      </c>
      <c r="I22" s="29">
        <f t="shared" si="2"/>
        <v>0</v>
      </c>
      <c r="J22" s="28">
        <f t="shared" si="3"/>
        <v>3900</v>
      </c>
      <c r="K22" s="37">
        <v>2900</v>
      </c>
      <c r="L22" s="6">
        <f t="shared" si="4"/>
        <v>0</v>
      </c>
      <c r="M22" s="7">
        <f t="shared" si="5"/>
        <v>0</v>
      </c>
      <c r="N22" s="8">
        <f t="shared" si="6"/>
        <v>1.3448275862068966</v>
      </c>
      <c r="O22" s="14">
        <f t="shared" si="7"/>
        <v>1.808561236623068</v>
      </c>
      <c r="Q22" s="26">
        <v>12</v>
      </c>
      <c r="R22" s="22">
        <v>41638</v>
      </c>
      <c r="S22" s="25" t="s">
        <v>50</v>
      </c>
      <c r="T22" s="31">
        <v>15000</v>
      </c>
      <c r="U22" s="33">
        <f t="shared" si="8"/>
        <v>68.18181818181817</v>
      </c>
      <c r="V22" s="28">
        <f t="shared" si="9"/>
        <v>0</v>
      </c>
      <c r="W22" s="29">
        <f t="shared" si="10"/>
        <v>0</v>
      </c>
      <c r="X22" s="28">
        <f t="shared" si="11"/>
        <v>15000</v>
      </c>
      <c r="Y22" s="37">
        <v>22000</v>
      </c>
      <c r="Z22" s="6">
        <f t="shared" si="12"/>
        <v>0</v>
      </c>
      <c r="AA22" s="7">
        <f t="shared" si="13"/>
        <v>0</v>
      </c>
      <c r="AB22" s="8">
        <f t="shared" si="14"/>
        <v>0.6818181818181818</v>
      </c>
      <c r="AC22" s="14">
        <v>0.04</v>
      </c>
    </row>
    <row r="23" ht="12.75">
      <c r="G23" s="3"/>
    </row>
    <row r="24" spans="3:29" ht="12.75">
      <c r="C24" s="54" t="s">
        <v>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Q24" s="54" t="s">
        <v>6</v>
      </c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3:29" ht="12.75">
      <c r="C25" s="54" t="s">
        <v>11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Q25" s="54" t="s">
        <v>11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3:29" ht="12.75">
      <c r="C26" s="54" t="s">
        <v>13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Q26" s="54" t="s">
        <v>13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7:27" ht="12.75">
      <c r="Q27"/>
      <c r="R27"/>
      <c r="S27"/>
      <c r="T27"/>
      <c r="AA27" s="1"/>
    </row>
    <row r="28" spans="3:29" ht="18.75">
      <c r="C28" s="53" t="s">
        <v>14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Q28" s="53" t="s">
        <v>16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7:28" ht="15">
      <c r="G29" s="15"/>
      <c r="H29" s="15"/>
      <c r="I29" s="15"/>
      <c r="J29" s="15"/>
      <c r="K29" s="15"/>
      <c r="L29" s="15"/>
      <c r="M29" s="15"/>
      <c r="N29" s="15"/>
      <c r="U29" s="15"/>
      <c r="V29" s="15"/>
      <c r="W29" s="15"/>
      <c r="X29" s="15"/>
      <c r="Y29" s="15"/>
      <c r="Z29" s="15"/>
      <c r="AA29" s="15"/>
      <c r="AB29" s="15"/>
    </row>
    <row r="30" spans="7:29" ht="14.25">
      <c r="G30" s="44" t="s">
        <v>4</v>
      </c>
      <c r="H30" s="45"/>
      <c r="I30" s="45"/>
      <c r="J30" s="45"/>
      <c r="K30" s="46"/>
      <c r="L30" s="51" t="s">
        <v>5</v>
      </c>
      <c r="M30" s="52"/>
      <c r="N30" s="52"/>
      <c r="O30" s="41"/>
      <c r="U30" s="44" t="s">
        <v>4</v>
      </c>
      <c r="V30" s="45"/>
      <c r="W30" s="45"/>
      <c r="X30" s="45"/>
      <c r="Y30" s="46"/>
      <c r="Z30" s="51" t="s">
        <v>5</v>
      </c>
      <c r="AA30" s="52"/>
      <c r="AB30" s="52"/>
      <c r="AC30" s="41"/>
    </row>
    <row r="31" ht="12.75">
      <c r="G31" s="3"/>
    </row>
    <row r="99" spans="7:15" ht="15">
      <c r="G99" s="42" t="s">
        <v>12</v>
      </c>
      <c r="H99" s="42"/>
      <c r="I99" s="42"/>
      <c r="J99" s="42"/>
      <c r="K99" s="42"/>
      <c r="L99" s="42"/>
      <c r="M99" s="42"/>
      <c r="N99" s="42"/>
      <c r="O99" s="43"/>
    </row>
  </sheetData>
  <sheetProtection/>
  <mergeCells count="24">
    <mergeCell ref="Z9:AC9"/>
    <mergeCell ref="Q8:AC8"/>
    <mergeCell ref="Q24:AC24"/>
    <mergeCell ref="Q25:AC25"/>
    <mergeCell ref="Z30:AC30"/>
    <mergeCell ref="V9:Y9"/>
    <mergeCell ref="C28:O28"/>
    <mergeCell ref="Q26:AC26"/>
    <mergeCell ref="Q28:AC28"/>
    <mergeCell ref="Q7:AC7"/>
    <mergeCell ref="C8:O8"/>
    <mergeCell ref="C24:O24"/>
    <mergeCell ref="C25:O25"/>
    <mergeCell ref="C26:O26"/>
    <mergeCell ref="C3:O3"/>
    <mergeCell ref="C6:O6"/>
    <mergeCell ref="G99:O99"/>
    <mergeCell ref="U30:Y30"/>
    <mergeCell ref="G30:K30"/>
    <mergeCell ref="C7:O7"/>
    <mergeCell ref="G9:J9"/>
    <mergeCell ref="L9:O9"/>
    <mergeCell ref="L30:O30"/>
    <mergeCell ref="Q6:AC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2013-08-21T09:07:04Z</cp:lastPrinted>
  <dcterms:created xsi:type="dcterms:W3CDTF">2009-03-25T06:59:19Z</dcterms:created>
  <dcterms:modified xsi:type="dcterms:W3CDTF">2016-04-07T11:48:31Z</dcterms:modified>
  <cp:category/>
  <cp:version/>
  <cp:contentType/>
  <cp:contentStatus/>
</cp:coreProperties>
</file>