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00" windowHeight="6810"/>
  </bookViews>
  <sheets>
    <sheet name="Sayf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46" i="1"/>
  <c r="X145"/>
  <c r="AC142"/>
  <c r="AD139"/>
  <c r="AD138"/>
  <c r="U144"/>
  <c r="W144" s="1"/>
  <c r="X144" s="1"/>
  <c r="T144"/>
  <c r="R144"/>
  <c r="Q144"/>
  <c r="O144"/>
  <c r="N144"/>
  <c r="L144"/>
  <c r="K144"/>
  <c r="I144"/>
  <c r="W143"/>
  <c r="U143"/>
  <c r="T143"/>
  <c r="R143"/>
  <c r="Q143"/>
  <c r="O143"/>
  <c r="N143"/>
  <c r="L143"/>
  <c r="K143"/>
  <c r="X143" s="1"/>
  <c r="I143"/>
  <c r="U142"/>
  <c r="W142" s="1"/>
  <c r="T142"/>
  <c r="R142"/>
  <c r="Q142"/>
  <c r="O142"/>
  <c r="N142"/>
  <c r="X142" s="1"/>
  <c r="L142"/>
  <c r="K142"/>
  <c r="I142"/>
  <c r="W141"/>
  <c r="U141"/>
  <c r="T141"/>
  <c r="R141"/>
  <c r="Q141"/>
  <c r="O141"/>
  <c r="N141"/>
  <c r="L141"/>
  <c r="K141"/>
  <c r="X141" s="1"/>
  <c r="I141"/>
  <c r="U140"/>
  <c r="W140" s="1"/>
  <c r="X140" s="1"/>
  <c r="T140"/>
  <c r="R140"/>
  <c r="Q140"/>
  <c r="O140"/>
  <c r="N140"/>
  <c r="L140"/>
  <c r="K140"/>
  <c r="I140"/>
  <c r="W139"/>
  <c r="U139"/>
  <c r="T139"/>
  <c r="R139"/>
  <c r="Q139"/>
  <c r="O139"/>
  <c r="N139"/>
  <c r="L139"/>
  <c r="K139"/>
  <c r="X139" s="1"/>
  <c r="I139"/>
  <c r="U138"/>
  <c r="W138" s="1"/>
  <c r="T138"/>
  <c r="R138"/>
  <c r="Q138"/>
  <c r="O138"/>
  <c r="N138"/>
  <c r="L138"/>
  <c r="K138"/>
  <c r="I138"/>
  <c r="W137"/>
  <c r="U137"/>
  <c r="T137"/>
  <c r="R137"/>
  <c r="Q137"/>
  <c r="O137"/>
  <c r="N137"/>
  <c r="L137"/>
  <c r="K137"/>
  <c r="X137" s="1"/>
  <c r="I137"/>
  <c r="U136"/>
  <c r="W136" s="1"/>
  <c r="X136" s="1"/>
  <c r="T136"/>
  <c r="R136"/>
  <c r="Q136"/>
  <c r="O136"/>
  <c r="N136"/>
  <c r="L136"/>
  <c r="K136"/>
  <c r="I136"/>
  <c r="W135"/>
  <c r="U135"/>
  <c r="T135"/>
  <c r="R135"/>
  <c r="Q135"/>
  <c r="O135"/>
  <c r="N135"/>
  <c r="L135"/>
  <c r="K135"/>
  <c r="X135" s="1"/>
  <c r="I135"/>
  <c r="U134"/>
  <c r="W134" s="1"/>
  <c r="X134" s="1"/>
  <c r="T134"/>
  <c r="R134"/>
  <c r="Q134"/>
  <c r="O134"/>
  <c r="N134"/>
  <c r="L134"/>
  <c r="K134"/>
  <c r="I134"/>
  <c r="W133"/>
  <c r="U133"/>
  <c r="T133"/>
  <c r="R133"/>
  <c r="Q133"/>
  <c r="O133"/>
  <c r="N133"/>
  <c r="L133"/>
  <c r="K133"/>
  <c r="X133" s="1"/>
  <c r="I133"/>
  <c r="U132"/>
  <c r="W132" s="1"/>
  <c r="X132" s="1"/>
  <c r="T132"/>
  <c r="R132"/>
  <c r="Q132"/>
  <c r="O132"/>
  <c r="N132"/>
  <c r="L132"/>
  <c r="K132"/>
  <c r="I132"/>
  <c r="W131"/>
  <c r="U131"/>
  <c r="T131"/>
  <c r="R131"/>
  <c r="Q131"/>
  <c r="O131"/>
  <c r="N131"/>
  <c r="L131"/>
  <c r="K131"/>
  <c r="X131" s="1"/>
  <c r="I131"/>
  <c r="U130"/>
  <c r="W130" s="1"/>
  <c r="X130" s="1"/>
  <c r="T130"/>
  <c r="R130"/>
  <c r="Q130"/>
  <c r="O130"/>
  <c r="N130"/>
  <c r="L130"/>
  <c r="K130"/>
  <c r="I130"/>
  <c r="W129"/>
  <c r="U129"/>
  <c r="T129"/>
  <c r="R129"/>
  <c r="Q129"/>
  <c r="O129"/>
  <c r="N129"/>
  <c r="L129"/>
  <c r="K129"/>
  <c r="X129" s="1"/>
  <c r="I129"/>
  <c r="U128"/>
  <c r="W128" s="1"/>
  <c r="X128" s="1"/>
  <c r="T128"/>
  <c r="R128"/>
  <c r="Q128"/>
  <c r="O128"/>
  <c r="N128"/>
  <c r="L128"/>
  <c r="K128"/>
  <c r="I128"/>
  <c r="W127"/>
  <c r="U127"/>
  <c r="T127"/>
  <c r="R127"/>
  <c r="Q127"/>
  <c r="O127"/>
  <c r="N127"/>
  <c r="L127"/>
  <c r="K127"/>
  <c r="X127" s="1"/>
  <c r="I127"/>
  <c r="U126"/>
  <c r="W126" s="1"/>
  <c r="X126" s="1"/>
  <c r="T126"/>
  <c r="R126"/>
  <c r="Q126"/>
  <c r="O126"/>
  <c r="N126"/>
  <c r="L126"/>
  <c r="K126"/>
  <c r="I126"/>
  <c r="W125"/>
  <c r="U125"/>
  <c r="T125"/>
  <c r="R125"/>
  <c r="Q125"/>
  <c r="O125"/>
  <c r="N125"/>
  <c r="L125"/>
  <c r="K125"/>
  <c r="X125" s="1"/>
  <c r="I125"/>
  <c r="U124"/>
  <c r="W124" s="1"/>
  <c r="X124" s="1"/>
  <c r="T124"/>
  <c r="R124"/>
  <c r="Q124"/>
  <c r="O124"/>
  <c r="N124"/>
  <c r="L124"/>
  <c r="K124"/>
  <c r="I124"/>
  <c r="W123"/>
  <c r="U123"/>
  <c r="T123"/>
  <c r="R123"/>
  <c r="Q123"/>
  <c r="O123"/>
  <c r="N123"/>
  <c r="L123"/>
  <c r="K123"/>
  <c r="X123" s="1"/>
  <c r="I123"/>
  <c r="U122"/>
  <c r="W122" s="1"/>
  <c r="X122" s="1"/>
  <c r="T122"/>
  <c r="R122"/>
  <c r="Q122"/>
  <c r="O122"/>
  <c r="N122"/>
  <c r="L122"/>
  <c r="K122"/>
  <c r="I122"/>
  <c r="W121"/>
  <c r="U121"/>
  <c r="T121"/>
  <c r="R121"/>
  <c r="Q121"/>
  <c r="O121"/>
  <c r="N121"/>
  <c r="L121"/>
  <c r="K121"/>
  <c r="X121" s="1"/>
  <c r="I121"/>
  <c r="U120"/>
  <c r="W120" s="1"/>
  <c r="X120" s="1"/>
  <c r="T120"/>
  <c r="R120"/>
  <c r="Q120"/>
  <c r="O120"/>
  <c r="N120"/>
  <c r="L120"/>
  <c r="K120"/>
  <c r="I120"/>
  <c r="W119"/>
  <c r="U119"/>
  <c r="T119"/>
  <c r="R119"/>
  <c r="Q119"/>
  <c r="O119"/>
  <c r="N119"/>
  <c r="L119"/>
  <c r="K119"/>
  <c r="X119" s="1"/>
  <c r="I119"/>
  <c r="U118"/>
  <c r="W118" s="1"/>
  <c r="X118" s="1"/>
  <c r="T118"/>
  <c r="R118"/>
  <c r="Q118"/>
  <c r="O118"/>
  <c r="N118"/>
  <c r="L118"/>
  <c r="K118"/>
  <c r="I118"/>
  <c r="W117"/>
  <c r="U117"/>
  <c r="T117"/>
  <c r="R117"/>
  <c r="Q117"/>
  <c r="O117"/>
  <c r="N117"/>
  <c r="L117"/>
  <c r="K117"/>
  <c r="X117" s="1"/>
  <c r="I117"/>
  <c r="U116"/>
  <c r="W116" s="1"/>
  <c r="X116" s="1"/>
  <c r="T116"/>
  <c r="R116"/>
  <c r="Q116"/>
  <c r="O116"/>
  <c r="N116"/>
  <c r="L116"/>
  <c r="K116"/>
  <c r="I116"/>
  <c r="W115"/>
  <c r="U115"/>
  <c r="T115"/>
  <c r="R115"/>
  <c r="Q115"/>
  <c r="O115"/>
  <c r="N115"/>
  <c r="L115"/>
  <c r="K115"/>
  <c r="X115" s="1"/>
  <c r="I115"/>
  <c r="U114"/>
  <c r="W114" s="1"/>
  <c r="X114" s="1"/>
  <c r="T114"/>
  <c r="R114"/>
  <c r="Q114"/>
  <c r="O114"/>
  <c r="N114"/>
  <c r="L114"/>
  <c r="K114"/>
  <c r="I114"/>
  <c r="W113"/>
  <c r="U113"/>
  <c r="T113"/>
  <c r="R113"/>
  <c r="Q113"/>
  <c r="O113"/>
  <c r="N113"/>
  <c r="L113"/>
  <c r="K113"/>
  <c r="X113" s="1"/>
  <c r="I113"/>
  <c r="U112"/>
  <c r="W112" s="1"/>
  <c r="X112" s="1"/>
  <c r="T112"/>
  <c r="R112"/>
  <c r="Q112"/>
  <c r="O112"/>
  <c r="N112"/>
  <c r="L112"/>
  <c r="K112"/>
  <c r="I112"/>
  <c r="W111"/>
  <c r="U111"/>
  <c r="T111"/>
  <c r="R111"/>
  <c r="Q111"/>
  <c r="O111"/>
  <c r="N111"/>
  <c r="L111"/>
  <c r="K111"/>
  <c r="X111" s="1"/>
  <c r="I111"/>
  <c r="U110"/>
  <c r="W110" s="1"/>
  <c r="X110" s="1"/>
  <c r="T110"/>
  <c r="R110"/>
  <c r="Q110"/>
  <c r="O110"/>
  <c r="N110"/>
  <c r="L110"/>
  <c r="K110"/>
  <c r="I110"/>
  <c r="W109"/>
  <c r="U109"/>
  <c r="T109"/>
  <c r="R109"/>
  <c r="Q109"/>
  <c r="O109"/>
  <c r="N109"/>
  <c r="L109"/>
  <c r="K109"/>
  <c r="X109" s="1"/>
  <c r="I109"/>
  <c r="U108"/>
  <c r="W108" s="1"/>
  <c r="X108" s="1"/>
  <c r="T108"/>
  <c r="R108"/>
  <c r="Q108"/>
  <c r="O108"/>
  <c r="N108"/>
  <c r="L108"/>
  <c r="K108"/>
  <c r="I108"/>
  <c r="W107"/>
  <c r="U107"/>
  <c r="T107"/>
  <c r="R107"/>
  <c r="Q107"/>
  <c r="O107"/>
  <c r="N107"/>
  <c r="L107"/>
  <c r="K107"/>
  <c r="X107" s="1"/>
  <c r="I107"/>
  <c r="U106"/>
  <c r="W106" s="1"/>
  <c r="X106" s="1"/>
  <c r="T106"/>
  <c r="R106"/>
  <c r="Q106"/>
  <c r="O106"/>
  <c r="N106"/>
  <c r="L106"/>
  <c r="K106"/>
  <c r="I106"/>
  <c r="W105"/>
  <c r="U105"/>
  <c r="T105"/>
  <c r="R105"/>
  <c r="Q105"/>
  <c r="O105"/>
  <c r="N105"/>
  <c r="L105"/>
  <c r="K105"/>
  <c r="X105" s="1"/>
  <c r="I105"/>
  <c r="U104"/>
  <c r="W104" s="1"/>
  <c r="X104" s="1"/>
  <c r="T104"/>
  <c r="R104"/>
  <c r="Q104"/>
  <c r="O104"/>
  <c r="N104"/>
  <c r="L104"/>
  <c r="K104"/>
  <c r="I104"/>
  <c r="W103"/>
  <c r="U103"/>
  <c r="T103"/>
  <c r="R103"/>
  <c r="Q103"/>
  <c r="O103"/>
  <c r="N103"/>
  <c r="L103"/>
  <c r="K103"/>
  <c r="X103" s="1"/>
  <c r="I103"/>
  <c r="U102"/>
  <c r="W102" s="1"/>
  <c r="X102" s="1"/>
  <c r="T102"/>
  <c r="R102"/>
  <c r="Q102"/>
  <c r="O102"/>
  <c r="N102"/>
  <c r="L102"/>
  <c r="K102"/>
  <c r="I102"/>
  <c r="W101"/>
  <c r="U101"/>
  <c r="T101"/>
  <c r="R101"/>
  <c r="Q101"/>
  <c r="O101"/>
  <c r="N101"/>
  <c r="L101"/>
  <c r="K101"/>
  <c r="X101" s="1"/>
  <c r="I101"/>
  <c r="U100"/>
  <c r="W100" s="1"/>
  <c r="X100" s="1"/>
  <c r="T100"/>
  <c r="R100"/>
  <c r="Q100"/>
  <c r="O100"/>
  <c r="N100"/>
  <c r="L100"/>
  <c r="K100"/>
  <c r="I100"/>
  <c r="W99"/>
  <c r="U99"/>
  <c r="T99"/>
  <c r="R99"/>
  <c r="Q99"/>
  <c r="O99"/>
  <c r="N99"/>
  <c r="L99"/>
  <c r="K99"/>
  <c r="X99" s="1"/>
  <c r="I99"/>
  <c r="U98"/>
  <c r="W98" s="1"/>
  <c r="X98" s="1"/>
  <c r="T98"/>
  <c r="R98"/>
  <c r="Q98"/>
  <c r="O98"/>
  <c r="N98"/>
  <c r="L98"/>
  <c r="K98"/>
  <c r="I98"/>
  <c r="W97"/>
  <c r="U97"/>
  <c r="T97"/>
  <c r="R97"/>
  <c r="Q97"/>
  <c r="O97"/>
  <c r="N97"/>
  <c r="L97"/>
  <c r="K97"/>
  <c r="X97" s="1"/>
  <c r="I97"/>
  <c r="U96"/>
  <c r="W96" s="1"/>
  <c r="X96" s="1"/>
  <c r="T96"/>
  <c r="R96"/>
  <c r="Q96"/>
  <c r="O96"/>
  <c r="N96"/>
  <c r="L96"/>
  <c r="K96"/>
  <c r="I96"/>
  <c r="W95"/>
  <c r="U95"/>
  <c r="T95"/>
  <c r="R95"/>
  <c r="Q95"/>
  <c r="O95"/>
  <c r="N95"/>
  <c r="L95"/>
  <c r="K95"/>
  <c r="X95" s="1"/>
  <c r="I95"/>
  <c r="U94"/>
  <c r="W94" s="1"/>
  <c r="X94" s="1"/>
  <c r="T94"/>
  <c r="R94"/>
  <c r="Q94"/>
  <c r="O94"/>
  <c r="N94"/>
  <c r="L94"/>
  <c r="K94"/>
  <c r="I94"/>
  <c r="W93"/>
  <c r="U93"/>
  <c r="T93"/>
  <c r="R93"/>
  <c r="Q93"/>
  <c r="O93"/>
  <c r="N93"/>
  <c r="L93"/>
  <c r="K93"/>
  <c r="X93" s="1"/>
  <c r="I93"/>
  <c r="U92"/>
  <c r="W92" s="1"/>
  <c r="X92" s="1"/>
  <c r="T92"/>
  <c r="R92"/>
  <c r="Q92"/>
  <c r="O92"/>
  <c r="N92"/>
  <c r="L92"/>
  <c r="K92"/>
  <c r="I92"/>
  <c r="W91"/>
  <c r="U91"/>
  <c r="T91"/>
  <c r="R91"/>
  <c r="Q91"/>
  <c r="O91"/>
  <c r="N91"/>
  <c r="L91"/>
  <c r="K91"/>
  <c r="X91" s="1"/>
  <c r="I91"/>
  <c r="U90"/>
  <c r="W90" s="1"/>
  <c r="X90" s="1"/>
  <c r="T90"/>
  <c r="R90"/>
  <c r="Q90"/>
  <c r="O90"/>
  <c r="N90"/>
  <c r="L90"/>
  <c r="K90"/>
  <c r="I90"/>
  <c r="W89"/>
  <c r="U89"/>
  <c r="T89"/>
  <c r="R89"/>
  <c r="Q89"/>
  <c r="O89"/>
  <c r="N89"/>
  <c r="L89"/>
  <c r="K89"/>
  <c r="X89" s="1"/>
  <c r="I89"/>
  <c r="U88"/>
  <c r="W88" s="1"/>
  <c r="X88" s="1"/>
  <c r="T88"/>
  <c r="R88"/>
  <c r="Q88"/>
  <c r="O88"/>
  <c r="N88"/>
  <c r="L88"/>
  <c r="K88"/>
  <c r="I88"/>
  <c r="W87"/>
  <c r="U87"/>
  <c r="T87"/>
  <c r="R87"/>
  <c r="Q87"/>
  <c r="O87"/>
  <c r="N87"/>
  <c r="L87"/>
  <c r="K87"/>
  <c r="X87" s="1"/>
  <c r="I87"/>
  <c r="U86"/>
  <c r="W86" s="1"/>
  <c r="X86" s="1"/>
  <c r="T86"/>
  <c r="R86"/>
  <c r="Q86"/>
  <c r="O86"/>
  <c r="N86"/>
  <c r="L86"/>
  <c r="K86"/>
  <c r="I86"/>
  <c r="W85"/>
  <c r="U85"/>
  <c r="T85"/>
  <c r="R85"/>
  <c r="Q85"/>
  <c r="O85"/>
  <c r="N85"/>
  <c r="L85"/>
  <c r="K85"/>
  <c r="X85" s="1"/>
  <c r="I85"/>
  <c r="U84"/>
  <c r="W84" s="1"/>
  <c r="X84" s="1"/>
  <c r="T84"/>
  <c r="R84"/>
  <c r="Q84"/>
  <c r="O84"/>
  <c r="N84"/>
  <c r="L84"/>
  <c r="K84"/>
  <c r="I84"/>
  <c r="W83"/>
  <c r="U83"/>
  <c r="T83"/>
  <c r="R83"/>
  <c r="Q83"/>
  <c r="O83"/>
  <c r="N83"/>
  <c r="L83"/>
  <c r="K83"/>
  <c r="X83" s="1"/>
  <c r="I83"/>
  <c r="U82"/>
  <c r="W82" s="1"/>
  <c r="X82" s="1"/>
  <c r="T82"/>
  <c r="R82"/>
  <c r="Q82"/>
  <c r="O82"/>
  <c r="N82"/>
  <c r="L82"/>
  <c r="K82"/>
  <c r="I82"/>
  <c r="W81"/>
  <c r="U81"/>
  <c r="T81"/>
  <c r="R81"/>
  <c r="Q81"/>
  <c r="O81"/>
  <c r="N81"/>
  <c r="L81"/>
  <c r="K81"/>
  <c r="X81" s="1"/>
  <c r="I81"/>
  <c r="U80"/>
  <c r="W80" s="1"/>
  <c r="X80" s="1"/>
  <c r="T80"/>
  <c r="R80"/>
  <c r="Q80"/>
  <c r="O80"/>
  <c r="N80"/>
  <c r="L80"/>
  <c r="K80"/>
  <c r="I80"/>
  <c r="W79"/>
  <c r="U79"/>
  <c r="T79"/>
  <c r="R79"/>
  <c r="Q79"/>
  <c r="O79"/>
  <c r="N79"/>
  <c r="L79"/>
  <c r="K79"/>
  <c r="X79" s="1"/>
  <c r="I79"/>
  <c r="U78"/>
  <c r="W78" s="1"/>
  <c r="X78" s="1"/>
  <c r="T78"/>
  <c r="R78"/>
  <c r="Q78"/>
  <c r="O78"/>
  <c r="N78"/>
  <c r="L78"/>
  <c r="K78"/>
  <c r="I78"/>
  <c r="W77"/>
  <c r="U77"/>
  <c r="T77"/>
  <c r="R77"/>
  <c r="Q77"/>
  <c r="O77"/>
  <c r="N77"/>
  <c r="L77"/>
  <c r="K77"/>
  <c r="X77" s="1"/>
  <c r="I77"/>
  <c r="U76"/>
  <c r="W76" s="1"/>
  <c r="X76" s="1"/>
  <c r="T76"/>
  <c r="R76"/>
  <c r="Q76"/>
  <c r="O76"/>
  <c r="N76"/>
  <c r="L76"/>
  <c r="K76"/>
  <c r="I76"/>
  <c r="W75"/>
  <c r="U75"/>
  <c r="T75"/>
  <c r="R75"/>
  <c r="Q75"/>
  <c r="O75"/>
  <c r="N75"/>
  <c r="L75"/>
  <c r="K75"/>
  <c r="X75" s="1"/>
  <c r="I75"/>
  <c r="U74"/>
  <c r="W74" s="1"/>
  <c r="X74" s="1"/>
  <c r="T74"/>
  <c r="R74"/>
  <c r="Q74"/>
  <c r="O74"/>
  <c r="N74"/>
  <c r="L74"/>
  <c r="K74"/>
  <c r="I74"/>
  <c r="W73"/>
  <c r="U73"/>
  <c r="T73"/>
  <c r="R73"/>
  <c r="Q73"/>
  <c r="O73"/>
  <c r="N73"/>
  <c r="L73"/>
  <c r="K73"/>
  <c r="X73" s="1"/>
  <c r="I73"/>
  <c r="U72"/>
  <c r="W72" s="1"/>
  <c r="X72" s="1"/>
  <c r="T72"/>
  <c r="R72"/>
  <c r="Q72"/>
  <c r="O72"/>
  <c r="N72"/>
  <c r="L72"/>
  <c r="K72"/>
  <c r="I72"/>
  <c r="W71"/>
  <c r="U71"/>
  <c r="T71"/>
  <c r="R71"/>
  <c r="Q71"/>
  <c r="O71"/>
  <c r="N71"/>
  <c r="L71"/>
  <c r="K71"/>
  <c r="X71" s="1"/>
  <c r="I71"/>
  <c r="U70"/>
  <c r="W70" s="1"/>
  <c r="X70" s="1"/>
  <c r="T70"/>
  <c r="R70"/>
  <c r="Q70"/>
  <c r="O70"/>
  <c r="N70"/>
  <c r="L70"/>
  <c r="K70"/>
  <c r="I70"/>
  <c r="W69"/>
  <c r="U69"/>
  <c r="T69"/>
  <c r="R69"/>
  <c r="Q69"/>
  <c r="O69"/>
  <c r="N69"/>
  <c r="L69"/>
  <c r="K69"/>
  <c r="X69" s="1"/>
  <c r="I69"/>
  <c r="U68"/>
  <c r="W68" s="1"/>
  <c r="X68" s="1"/>
  <c r="T68"/>
  <c r="R68"/>
  <c r="Q68"/>
  <c r="O68"/>
  <c r="N68"/>
  <c r="L68"/>
  <c r="K68"/>
  <c r="I68"/>
  <c r="W67"/>
  <c r="U67"/>
  <c r="T67"/>
  <c r="R67"/>
  <c r="Q67"/>
  <c r="O67"/>
  <c r="N67"/>
  <c r="L67"/>
  <c r="K67"/>
  <c r="X67" s="1"/>
  <c r="I67"/>
  <c r="U66"/>
  <c r="W66" s="1"/>
  <c r="X66" s="1"/>
  <c r="T66"/>
  <c r="R66"/>
  <c r="Q66"/>
  <c r="O66"/>
  <c r="N66"/>
  <c r="L66"/>
  <c r="K66"/>
  <c r="I66"/>
  <c r="W65"/>
  <c r="U65"/>
  <c r="T65"/>
  <c r="R65"/>
  <c r="Q65"/>
  <c r="O65"/>
  <c r="N65"/>
  <c r="L65"/>
  <c r="K65"/>
  <c r="X65" s="1"/>
  <c r="I65"/>
  <c r="U64"/>
  <c r="W64" s="1"/>
  <c r="X64" s="1"/>
  <c r="T64"/>
  <c r="R64"/>
  <c r="Q64"/>
  <c r="O64"/>
  <c r="N64"/>
  <c r="L64"/>
  <c r="K64"/>
  <c r="I64"/>
  <c r="W63"/>
  <c r="U63"/>
  <c r="T63"/>
  <c r="R63"/>
  <c r="Q63"/>
  <c r="O63"/>
  <c r="N63"/>
  <c r="L63"/>
  <c r="K63"/>
  <c r="X63" s="1"/>
  <c r="I63"/>
  <c r="U62"/>
  <c r="W62" s="1"/>
  <c r="X62" s="1"/>
  <c r="T62"/>
  <c r="R62"/>
  <c r="Q62"/>
  <c r="O62"/>
  <c r="N62"/>
  <c r="L62"/>
  <c r="K62"/>
  <c r="I62"/>
  <c r="W61"/>
  <c r="U61"/>
  <c r="T61"/>
  <c r="R61"/>
  <c r="Q61"/>
  <c r="O61"/>
  <c r="N61"/>
  <c r="L61"/>
  <c r="K61"/>
  <c r="X61" s="1"/>
  <c r="I61"/>
  <c r="U60"/>
  <c r="W60" s="1"/>
  <c r="X60" s="1"/>
  <c r="T60"/>
  <c r="R60"/>
  <c r="Q60"/>
  <c r="O60"/>
  <c r="N60"/>
  <c r="L60"/>
  <c r="K60"/>
  <c r="I60"/>
  <c r="W59"/>
  <c r="U59"/>
  <c r="T59"/>
  <c r="R59"/>
  <c r="Q59"/>
  <c r="O59"/>
  <c r="N59"/>
  <c r="L59"/>
  <c r="K59"/>
  <c r="X59" s="1"/>
  <c r="I59"/>
  <c r="U58"/>
  <c r="W58" s="1"/>
  <c r="X58" s="1"/>
  <c r="T58"/>
  <c r="R58"/>
  <c r="Q58"/>
  <c r="O58"/>
  <c r="N58"/>
  <c r="L58"/>
  <c r="K58"/>
  <c r="I58"/>
  <c r="W57"/>
  <c r="U57"/>
  <c r="T57"/>
  <c r="R57"/>
  <c r="Q57"/>
  <c r="O57"/>
  <c r="N57"/>
  <c r="L57"/>
  <c r="K57"/>
  <c r="X57" s="1"/>
  <c r="I57"/>
  <c r="U56"/>
  <c r="W56" s="1"/>
  <c r="X56" s="1"/>
  <c r="T56"/>
  <c r="R56"/>
  <c r="Q56"/>
  <c r="O56"/>
  <c r="N56"/>
  <c r="L56"/>
  <c r="K56"/>
  <c r="I56"/>
  <c r="W55"/>
  <c r="U55"/>
  <c r="T55"/>
  <c r="R55"/>
  <c r="Q55"/>
  <c r="O55"/>
  <c r="N55"/>
  <c r="L55"/>
  <c r="K55"/>
  <c r="X55" s="1"/>
  <c r="I55"/>
  <c r="U54"/>
  <c r="W54" s="1"/>
  <c r="X54" s="1"/>
  <c r="T54"/>
  <c r="R54"/>
  <c r="Q54"/>
  <c r="O54"/>
  <c r="N54"/>
  <c r="L54"/>
  <c r="K54"/>
  <c r="I54"/>
  <c r="W53"/>
  <c r="U53"/>
  <c r="T53"/>
  <c r="R53"/>
  <c r="Q53"/>
  <c r="O53"/>
  <c r="N53"/>
  <c r="L53"/>
  <c r="K53"/>
  <c r="X53" s="1"/>
  <c r="I53"/>
  <c r="U52"/>
  <c r="W52" s="1"/>
  <c r="X52" s="1"/>
  <c r="T52"/>
  <c r="R52"/>
  <c r="Q52"/>
  <c r="O52"/>
  <c r="N52"/>
  <c r="L52"/>
  <c r="K52"/>
  <c r="I52"/>
  <c r="W51"/>
  <c r="U51"/>
  <c r="T51"/>
  <c r="R51"/>
  <c r="Q51"/>
  <c r="O51"/>
  <c r="N51"/>
  <c r="L51"/>
  <c r="K51"/>
  <c r="X51" s="1"/>
  <c r="I51"/>
  <c r="U50"/>
  <c r="W50" s="1"/>
  <c r="X50" s="1"/>
  <c r="T50"/>
  <c r="R50"/>
  <c r="Q50"/>
  <c r="O50"/>
  <c r="N50"/>
  <c r="L50"/>
  <c r="K50"/>
  <c r="I50"/>
  <c r="W49"/>
  <c r="U49"/>
  <c r="T49"/>
  <c r="R49"/>
  <c r="Q49"/>
  <c r="O49"/>
  <c r="N49"/>
  <c r="L49"/>
  <c r="K49"/>
  <c r="X49" s="1"/>
  <c r="I49"/>
  <c r="U48"/>
  <c r="W48" s="1"/>
  <c r="X48" s="1"/>
  <c r="T48"/>
  <c r="R48"/>
  <c r="Q48"/>
  <c r="O48"/>
  <c r="N48"/>
  <c r="L48"/>
  <c r="K48"/>
  <c r="I48"/>
  <c r="W47"/>
  <c r="U47"/>
  <c r="T47"/>
  <c r="R47"/>
  <c r="Q47"/>
  <c r="O47"/>
  <c r="N47"/>
  <c r="L47"/>
  <c r="K47"/>
  <c r="X47" s="1"/>
  <c r="I47"/>
  <c r="U46"/>
  <c r="W46" s="1"/>
  <c r="X46" s="1"/>
  <c r="T46"/>
  <c r="R46"/>
  <c r="Q46"/>
  <c r="O46"/>
  <c r="N46"/>
  <c r="L46"/>
  <c r="K46"/>
  <c r="I46"/>
  <c r="W45"/>
  <c r="U45"/>
  <c r="T45"/>
  <c r="R45"/>
  <c r="Q45"/>
  <c r="O45"/>
  <c r="N45"/>
  <c r="L45"/>
  <c r="K45"/>
  <c r="X45" s="1"/>
  <c r="I45"/>
  <c r="U44"/>
  <c r="W44" s="1"/>
  <c r="X44" s="1"/>
  <c r="T44"/>
  <c r="R44"/>
  <c r="Q44"/>
  <c r="O44"/>
  <c r="N44"/>
  <c r="L44"/>
  <c r="K44"/>
  <c r="I44"/>
  <c r="W43"/>
  <c r="U43"/>
  <c r="T43"/>
  <c r="R43"/>
  <c r="Q43"/>
  <c r="O43"/>
  <c r="N43"/>
  <c r="L43"/>
  <c r="K43"/>
  <c r="X43" s="1"/>
  <c r="I43"/>
  <c r="U42"/>
  <c r="W42" s="1"/>
  <c r="X42" s="1"/>
  <c r="T42"/>
  <c r="R42"/>
  <c r="Q42"/>
  <c r="O42"/>
  <c r="N42"/>
  <c r="L42"/>
  <c r="K42"/>
  <c r="I42"/>
  <c r="W41"/>
  <c r="U41"/>
  <c r="T41"/>
  <c r="R41"/>
  <c r="Q41"/>
  <c r="O41"/>
  <c r="N41"/>
  <c r="L41"/>
  <c r="K41"/>
  <c r="X41" s="1"/>
  <c r="I41"/>
  <c r="U40"/>
  <c r="W40" s="1"/>
  <c r="X40" s="1"/>
  <c r="T40"/>
  <c r="R40"/>
  <c r="Q40"/>
  <c r="O40"/>
  <c r="N40"/>
  <c r="L40"/>
  <c r="K40"/>
  <c r="I40"/>
  <c r="W39"/>
  <c r="U39"/>
  <c r="T39"/>
  <c r="R39"/>
  <c r="Q39"/>
  <c r="O39"/>
  <c r="N39"/>
  <c r="L39"/>
  <c r="K39"/>
  <c r="X39" s="1"/>
  <c r="I39"/>
  <c r="U38"/>
  <c r="W38" s="1"/>
  <c r="X38" s="1"/>
  <c r="T38"/>
  <c r="R38"/>
  <c r="Q38"/>
  <c r="O38"/>
  <c r="N38"/>
  <c r="L38"/>
  <c r="K38"/>
  <c r="I38"/>
  <c r="W37"/>
  <c r="U37"/>
  <c r="T37"/>
  <c r="R37"/>
  <c r="Q37"/>
  <c r="O37"/>
  <c r="N37"/>
  <c r="L37"/>
  <c r="K37"/>
  <c r="X37" s="1"/>
  <c r="I37"/>
  <c r="U36"/>
  <c r="W36" s="1"/>
  <c r="X36" s="1"/>
  <c r="T36"/>
  <c r="R36"/>
  <c r="Q36"/>
  <c r="O36"/>
  <c r="N36"/>
  <c r="L36"/>
  <c r="K36"/>
  <c r="I36"/>
  <c r="W35"/>
  <c r="U35"/>
  <c r="T35"/>
  <c r="R35"/>
  <c r="Q35"/>
  <c r="O35"/>
  <c r="N35"/>
  <c r="L35"/>
  <c r="K35"/>
  <c r="X35" s="1"/>
  <c r="I35"/>
  <c r="U34"/>
  <c r="W34" s="1"/>
  <c r="X34" s="1"/>
  <c r="T34"/>
  <c r="R34"/>
  <c r="Q34"/>
  <c r="O34"/>
  <c r="N34"/>
  <c r="L34"/>
  <c r="K34"/>
  <c r="I34"/>
  <c r="W33"/>
  <c r="U33"/>
  <c r="T33"/>
  <c r="R33"/>
  <c r="Q33"/>
  <c r="O33"/>
  <c r="N33"/>
  <c r="L33"/>
  <c r="K33"/>
  <c r="X33" s="1"/>
  <c r="I33"/>
  <c r="U32"/>
  <c r="W32" s="1"/>
  <c r="X32" s="1"/>
  <c r="T32"/>
  <c r="R32"/>
  <c r="Q32"/>
  <c r="O32"/>
  <c r="N32"/>
  <c r="L32"/>
  <c r="K32"/>
  <c r="I32"/>
  <c r="W31"/>
  <c r="U31"/>
  <c r="T31"/>
  <c r="R31"/>
  <c r="Q31"/>
  <c r="O31"/>
  <c r="N31"/>
  <c r="L31"/>
  <c r="K31"/>
  <c r="X31" s="1"/>
  <c r="I31"/>
  <c r="U30"/>
  <c r="W30" s="1"/>
  <c r="X30" s="1"/>
  <c r="T30"/>
  <c r="R30"/>
  <c r="Q30"/>
  <c r="O30"/>
  <c r="N30"/>
  <c r="L30"/>
  <c r="K30"/>
  <c r="I30"/>
  <c r="W29"/>
  <c r="U29"/>
  <c r="T29"/>
  <c r="R29"/>
  <c r="Q29"/>
  <c r="O29"/>
  <c r="N29"/>
  <c r="L29"/>
  <c r="K29"/>
  <c r="X29" s="1"/>
  <c r="I29"/>
  <c r="U28"/>
  <c r="W28" s="1"/>
  <c r="X28" s="1"/>
  <c r="T28"/>
  <c r="R28"/>
  <c r="Q28"/>
  <c r="O28"/>
  <c r="N28"/>
  <c r="L28"/>
  <c r="K28"/>
  <c r="I28"/>
  <c r="W27"/>
  <c r="U27"/>
  <c r="T27"/>
  <c r="R27"/>
  <c r="Q27"/>
  <c r="O27"/>
  <c r="N27"/>
  <c r="L27"/>
  <c r="K27"/>
  <c r="X27" s="1"/>
  <c r="I27"/>
  <c r="U26"/>
  <c r="W26" s="1"/>
  <c r="X26" s="1"/>
  <c r="T26"/>
  <c r="R26"/>
  <c r="Q26"/>
  <c r="O26"/>
  <c r="N26"/>
  <c r="L26"/>
  <c r="K26"/>
  <c r="I26"/>
  <c r="W25"/>
  <c r="U25"/>
  <c r="T25"/>
  <c r="R25"/>
  <c r="Q25"/>
  <c r="O25"/>
  <c r="N25"/>
  <c r="L25"/>
  <c r="K25"/>
  <c r="X25" s="1"/>
  <c r="I25"/>
  <c r="U24"/>
  <c r="W24" s="1"/>
  <c r="X24" s="1"/>
  <c r="T24"/>
  <c r="R24"/>
  <c r="Q24"/>
  <c r="O24"/>
  <c r="N24"/>
  <c r="L24"/>
  <c r="K24"/>
  <c r="I24"/>
  <c r="W23"/>
  <c r="U23"/>
  <c r="T23"/>
  <c r="R23"/>
  <c r="Q23"/>
  <c r="O23"/>
  <c r="N23"/>
  <c r="L23"/>
  <c r="K23"/>
  <c r="X23" s="1"/>
  <c r="I23"/>
  <c r="U22"/>
  <c r="W22" s="1"/>
  <c r="X22" s="1"/>
  <c r="T22"/>
  <c r="R22"/>
  <c r="Q22"/>
  <c r="O22"/>
  <c r="N22"/>
  <c r="L22"/>
  <c r="K22"/>
  <c r="I22"/>
  <c r="W21"/>
  <c r="U21"/>
  <c r="T21"/>
  <c r="R21"/>
  <c r="Q21"/>
  <c r="O21"/>
  <c r="N21"/>
  <c r="L21"/>
  <c r="K21"/>
  <c r="X21" s="1"/>
  <c r="I21"/>
  <c r="U20"/>
  <c r="W20" s="1"/>
  <c r="X20" s="1"/>
  <c r="T20"/>
  <c r="R20"/>
  <c r="Q20"/>
  <c r="O20"/>
  <c r="N20"/>
  <c r="L20"/>
  <c r="K20"/>
  <c r="I20"/>
  <c r="W19"/>
  <c r="U19"/>
  <c r="T19"/>
  <c r="R19"/>
  <c r="Q19"/>
  <c r="O19"/>
  <c r="N19"/>
  <c r="L19"/>
  <c r="K19"/>
  <c r="X19" s="1"/>
  <c r="I19"/>
  <c r="U18"/>
  <c r="W18" s="1"/>
  <c r="X18" s="1"/>
  <c r="T18"/>
  <c r="R18"/>
  <c r="Q18"/>
  <c r="O18"/>
  <c r="N18"/>
  <c r="L18"/>
  <c r="K18"/>
  <c r="I18"/>
  <c r="W17"/>
  <c r="U17"/>
  <c r="T17"/>
  <c r="R17"/>
  <c r="Q17"/>
  <c r="O17"/>
  <c r="N17"/>
  <c r="L17"/>
  <c r="K17"/>
  <c r="X17" s="1"/>
  <c r="I17"/>
  <c r="U16"/>
  <c r="W16" s="1"/>
  <c r="X16" s="1"/>
  <c r="T16"/>
  <c r="R16"/>
  <c r="Q16"/>
  <c r="O16"/>
  <c r="N16"/>
  <c r="L16"/>
  <c r="K16"/>
  <c r="I16"/>
  <c r="W15"/>
  <c r="U15"/>
  <c r="T15"/>
  <c r="R15"/>
  <c r="Q15"/>
  <c r="O15"/>
  <c r="N15"/>
  <c r="L15"/>
  <c r="K15"/>
  <c r="X15" s="1"/>
  <c r="I15"/>
  <c r="U14"/>
  <c r="W14" s="1"/>
  <c r="X14" s="1"/>
  <c r="T14"/>
  <c r="R14"/>
  <c r="Q14"/>
  <c r="O14"/>
  <c r="N14"/>
  <c r="L14"/>
  <c r="K14"/>
  <c r="I14"/>
  <c r="W13"/>
  <c r="U13"/>
  <c r="T13"/>
  <c r="R13"/>
  <c r="Q13"/>
  <c r="O13"/>
  <c r="N13"/>
  <c r="L13"/>
  <c r="K13"/>
  <c r="X13" s="1"/>
  <c r="I13"/>
  <c r="U12"/>
  <c r="W12" s="1"/>
  <c r="X12" s="1"/>
  <c r="T12"/>
  <c r="R12"/>
  <c r="Q12"/>
  <c r="O12"/>
  <c r="N12"/>
  <c r="L12"/>
  <c r="K12"/>
  <c r="I12"/>
  <c r="W11"/>
  <c r="U11"/>
  <c r="T11"/>
  <c r="R11"/>
  <c r="Q11"/>
  <c r="O11"/>
  <c r="N11"/>
  <c r="L11"/>
  <c r="K11"/>
  <c r="X11" s="1"/>
  <c r="I11"/>
  <c r="U10"/>
  <c r="W10" s="1"/>
  <c r="X10" s="1"/>
  <c r="T10"/>
  <c r="R10"/>
  <c r="Q10"/>
  <c r="O10"/>
  <c r="N10"/>
  <c r="L10"/>
  <c r="K10"/>
  <c r="I10"/>
  <c r="W9"/>
  <c r="U9"/>
  <c r="T9"/>
  <c r="R9"/>
  <c r="Q9"/>
  <c r="O9"/>
  <c r="N9"/>
  <c r="L9"/>
  <c r="K9"/>
  <c r="X9" s="1"/>
  <c r="I9"/>
  <c r="U8"/>
  <c r="W8" s="1"/>
  <c r="X8" s="1"/>
  <c r="T8"/>
  <c r="R8"/>
  <c r="Q8"/>
  <c r="O8"/>
  <c r="N8"/>
  <c r="L8"/>
  <c r="K8"/>
  <c r="I8"/>
  <c r="W7"/>
  <c r="U7"/>
  <c r="T7"/>
  <c r="R7"/>
  <c r="Q7"/>
  <c r="O7"/>
  <c r="N7"/>
  <c r="L7"/>
  <c r="K7"/>
  <c r="X7" s="1"/>
  <c r="I7"/>
  <c r="U6"/>
  <c r="W6" s="1"/>
  <c r="X6" s="1"/>
  <c r="T6"/>
  <c r="R6"/>
  <c r="Q6"/>
  <c r="O6"/>
  <c r="N6"/>
  <c r="L6"/>
  <c r="K6"/>
  <c r="I6"/>
  <c r="K5"/>
  <c r="L5"/>
  <c r="N5"/>
  <c r="O5"/>
  <c r="Q5"/>
  <c r="X5" s="1"/>
  <c r="R5"/>
  <c r="T5"/>
  <c r="U5"/>
  <c r="W5" s="1"/>
  <c r="I5"/>
  <c r="X138" l="1"/>
  <c r="H145"/>
  <c r="Z147"/>
  <c r="Z149" s="1"/>
  <c r="AC144"/>
  <c r="AD144" s="1"/>
  <c r="AD142" l="1"/>
  <c r="Z150"/>
  <c r="AB148"/>
  <c r="AC143"/>
  <c r="AD143" s="1"/>
  <c r="AA150" l="1"/>
  <c r="Z152"/>
  <c r="Z154" s="1"/>
  <c r="Z151"/>
  <c r="AA151" l="1"/>
  <c r="Z153"/>
</calcChain>
</file>

<file path=xl/sharedStrings.xml><?xml version="1.0" encoding="utf-8"?>
<sst xmlns="http://schemas.openxmlformats.org/spreadsheetml/2006/main" count="158" uniqueCount="122">
  <si>
    <t>no</t>
  </si>
  <si>
    <t>YAPI SAHİBİ</t>
  </si>
  <si>
    <t>ilçesi</t>
  </si>
  <si>
    <t>mah</t>
  </si>
  <si>
    <t>sok</t>
  </si>
  <si>
    <t>pafta/ada/parsel</t>
  </si>
  <si>
    <t>YİBF</t>
  </si>
  <si>
    <t>M2</t>
  </si>
  <si>
    <t>ruhsat bitim</t>
  </si>
  <si>
    <t>öncelik</t>
  </si>
  <si>
    <t>3. DERECE ACİL</t>
  </si>
  <si>
    <t>4. DERECE ACİL</t>
  </si>
  <si>
    <t>TL</t>
  </si>
  <si>
    <t>GÜNLÜK MİN HAKEDİŞ MİKTARI</t>
  </si>
  <si>
    <t>AYLIK MİN HAKEDİŞ MİKTARI</t>
  </si>
  <si>
    <t>YILLIK MİN HAKEDİŞ MİKTARI</t>
  </si>
  <si>
    <t>2016 başlayan inşaat m2</t>
  </si>
  <si>
    <t>geçen gün sayısı</t>
  </si>
  <si>
    <t>1</t>
  </si>
  <si>
    <t>3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</si>
  <si>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</si>
  <si>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</si>
  <si>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</si>
  <si>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</si>
  <si>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</si>
  <si>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</si>
  <si>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</si>
  <si>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</si>
  <si>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</si>
  <si>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</si>
  <si>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</si>
  <si>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</si>
  <si>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</si>
  <si>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</si>
  <si>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</si>
  <si>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</si>
  <si>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</si>
  <si>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</si>
  <si>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</si>
  <si>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</si>
  <si>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</si>
  <si>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</si>
  <si>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</si>
  <si>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</si>
  <si>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</si>
  <si>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</si>
  <si>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</si>
  <si>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</si>
  <si>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</si>
  <si>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</si>
  <si>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</si>
  <si>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</si>
  <si>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</si>
  <si>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</si>
  <si>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</si>
  <si>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</si>
  <si>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</si>
  <si>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</si>
  <si>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</si>
  <si>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</si>
  <si>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</si>
  <si>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</si>
  <si>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</si>
  <si>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</si>
  <si>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</si>
  <si>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</si>
  <si>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</si>
  <si>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</si>
  <si>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</si>
  <si>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</si>
  <si>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</si>
  <si>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</si>
  <si>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</si>
  <si>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</si>
  <si>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</si>
  <si>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XXX</t>
  </si>
  <si>
    <t>M2-Giriş</t>
  </si>
  <si>
    <t>YAPI DENETİM KAR-ZARAR DURUMU</t>
  </si>
  <si>
    <t>Sonuç-
Toplam</t>
  </si>
  <si>
    <t>1
Seviye
%10</t>
  </si>
  <si>
    <t>2
Seviye
%20</t>
  </si>
  <si>
    <t>3
Seviye
%60</t>
  </si>
  <si>
    <t>4
Seviye
%80</t>
  </si>
  <si>
    <t>5
Seviye
%100</t>
  </si>
  <si>
    <t>1-10%
1:TMM
0:DEĞİL</t>
  </si>
  <si>
    <t>2--20%
1:TMM
0:DEĞİL</t>
  </si>
  <si>
    <t>3--60%
1:TMM
0:DEĞİL</t>
  </si>
  <si>
    <t>4--80%
1:TMM
0:DEĞİL</t>
  </si>
  <si>
    <t>5--100%
1:TMM
0:DEĞİL</t>
  </si>
  <si>
    <t>2--Snç-
%20</t>
  </si>
  <si>
    <t>1--
Snç-
%10</t>
  </si>
  <si>
    <t>4--
Snç
%80</t>
  </si>
  <si>
    <t>3--
Snç-
%60</t>
  </si>
  <si>
    <t>5--
Snç-
%100</t>
  </si>
  <si>
    <t>YAPI BİLGİLERİ</t>
  </si>
  <si>
    <t>HAKEDİŞ SEVİYELERİ</t>
  </si>
  <si>
    <t>ACİLYET DURUMU</t>
  </si>
  <si>
    <t>Gider</t>
  </si>
  <si>
    <t>No:</t>
  </si>
  <si>
    <t>Personel</t>
  </si>
  <si>
    <t>Sigorta</t>
  </si>
  <si>
    <t>Vergi</t>
  </si>
  <si>
    <t>Fatura-elk-su</t>
  </si>
  <si>
    <t>Kira</t>
  </si>
  <si>
    <t>Lab.Gider</t>
  </si>
  <si>
    <t>Araç-yakıt vs</t>
  </si>
  <si>
    <t>Mutfak</t>
  </si>
  <si>
    <t>Toplam</t>
  </si>
  <si>
    <t>YAPI DENETİM AYLIK GİDER TABLOSU</t>
  </si>
  <si>
    <t>*Miktar(TL)</t>
  </si>
  <si>
    <t xml:space="preserve"> Toplam</t>
  </si>
  <si>
    <t>Bu Gün-otomatik</t>
  </si>
  <si>
    <t>Başlangıç</t>
  </si>
  <si>
    <t>Hakediş/gün=</t>
  </si>
  <si>
    <t>SONUÇ</t>
  </si>
  <si>
    <t>Ort.Aylık Haked.</t>
  </si>
  <si>
    <t>Yıllık Ort.Hakediş</t>
  </si>
  <si>
    <t>GÜNLÜK KAR</t>
  </si>
  <si>
    <t>AYLIK KAR</t>
  </si>
  <si>
    <t>YILLIK KAR</t>
  </si>
  <si>
    <t>Olması gerek.Min.Gün Hakediş</t>
  </si>
  <si>
    <t>Topl. Hakediş miktarı-TL</t>
  </si>
</sst>
</file>

<file path=xl/styles.xml><?xml version="1.0" encoding="utf-8"?>
<styleSheet xmlns="http://schemas.openxmlformats.org/spreadsheetml/2006/main">
  <numFmts count="1">
    <numFmt numFmtId="164" formatCode="#,##0\ _₺"/>
  </numFmts>
  <fonts count="13">
    <font>
      <sz val="11"/>
      <color theme="1"/>
      <name val="Calibri"/>
      <family val="2"/>
      <charset val="162"/>
      <scheme val="minor"/>
    </font>
    <font>
      <b/>
      <sz val="8"/>
      <name val="Times New Roman"/>
      <family val="1"/>
      <charset val="162"/>
    </font>
    <font>
      <b/>
      <sz val="11"/>
      <name val="Arial Tur"/>
      <charset val="162"/>
    </font>
    <font>
      <b/>
      <sz val="8"/>
      <color rgb="FFFF0000"/>
      <name val="Times New Roman"/>
      <family val="1"/>
      <charset val="162"/>
    </font>
    <font>
      <sz val="10"/>
      <color rgb="FFFF0000"/>
      <name val="Arial Tur"/>
      <charset val="162"/>
    </font>
    <font>
      <b/>
      <sz val="16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8"/>
      <name val="Arial Tur"/>
      <charset val="162"/>
    </font>
    <font>
      <b/>
      <sz val="12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color theme="1"/>
      <name val="Arial Tur"/>
      <charset val="162"/>
    </font>
    <font>
      <b/>
      <sz val="10"/>
      <color theme="1"/>
      <name val="Arial Tur"/>
      <charset val="162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2" fontId="2" fillId="0" borderId="0" xfId="0" applyNumberFormat="1" applyFont="1" applyBorder="1" applyProtection="1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0" fillId="0" borderId="0" xfId="0" applyBorder="1"/>
    <xf numFmtId="1" fontId="0" fillId="0" borderId="0" xfId="0" applyNumberFormat="1"/>
    <xf numFmtId="0" fontId="4" fillId="3" borderId="0" xfId="0" applyFont="1" applyFill="1"/>
    <xf numFmtId="164" fontId="0" fillId="0" borderId="0" xfId="0" applyNumberFormat="1"/>
    <xf numFmtId="2" fontId="2" fillId="5" borderId="1" xfId="0" applyNumberFormat="1" applyFont="1" applyFill="1" applyBorder="1" applyProtection="1"/>
    <xf numFmtId="9" fontId="0" fillId="5" borderId="1" xfId="0" applyNumberFormat="1" applyFill="1" applyBorder="1" applyAlignment="1">
      <alignment horizontal="center" wrapText="1"/>
    </xf>
    <xf numFmtId="9" fontId="0" fillId="6" borderId="1" xfId="0" applyNumberFormat="1" applyFill="1" applyBorder="1" applyAlignment="1">
      <alignment horizontal="center" wrapText="1"/>
    </xf>
    <xf numFmtId="0" fontId="0" fillId="7" borderId="1" xfId="0" applyFill="1" applyBorder="1" applyAlignment="1">
      <alignment horizontal="center" wrapText="1"/>
    </xf>
    <xf numFmtId="1" fontId="9" fillId="8" borderId="1" xfId="0" applyNumberFormat="1" applyFont="1" applyFill="1" applyBorder="1" applyAlignment="1" applyProtection="1">
      <alignment horizontal="center" vertical="center"/>
      <protection hidden="1"/>
    </xf>
    <xf numFmtId="0" fontId="0" fillId="9" borderId="1" xfId="0" applyFill="1" applyBorder="1" applyAlignment="1">
      <alignment horizontal="center" wrapText="1"/>
    </xf>
    <xf numFmtId="1" fontId="9" fillId="6" borderId="1" xfId="0" applyNumberFormat="1" applyFont="1" applyFill="1" applyBorder="1" applyAlignment="1" applyProtection="1">
      <alignment horizontal="center" vertical="center"/>
      <protection hidden="1"/>
    </xf>
    <xf numFmtId="1" fontId="9" fillId="9" borderId="1" xfId="0" applyNumberFormat="1" applyFont="1" applyFill="1" applyBorder="1" applyAlignment="1" applyProtection="1">
      <alignment horizontal="center" vertical="center"/>
      <protection hidden="1"/>
    </xf>
    <xf numFmtId="1" fontId="9" fillId="5" borderId="1" xfId="0" applyNumberFormat="1" applyFont="1" applyFill="1" applyBorder="1" applyAlignment="1" applyProtection="1">
      <alignment horizontal="center" vertical="center"/>
      <protection hidden="1"/>
    </xf>
    <xf numFmtId="1" fontId="2" fillId="5" borderId="1" xfId="0" applyNumberFormat="1" applyFont="1" applyFill="1" applyBorder="1" applyAlignment="1" applyProtection="1">
      <alignment horizontal="center"/>
    </xf>
    <xf numFmtId="1" fontId="0" fillId="7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" fontId="2" fillId="7" borderId="1" xfId="0" applyNumberFormat="1" applyFont="1" applyFill="1" applyBorder="1" applyAlignment="1" applyProtection="1">
      <alignment horizontal="center"/>
    </xf>
    <xf numFmtId="0" fontId="0" fillId="8" borderId="1" xfId="0" applyFill="1" applyBorder="1" applyAlignment="1">
      <alignment horizontal="center" wrapText="1"/>
    </xf>
    <xf numFmtId="1" fontId="1" fillId="10" borderId="1" xfId="0" applyNumberFormat="1" applyFont="1" applyFill="1" applyBorder="1" applyAlignment="1" applyProtection="1">
      <alignment horizontal="center"/>
    </xf>
    <xf numFmtId="49" fontId="1" fillId="10" borderId="1" xfId="0" applyNumberFormat="1" applyFont="1" applyFill="1" applyBorder="1" applyAlignment="1" applyProtection="1">
      <alignment horizontal="left"/>
    </xf>
    <xf numFmtId="49" fontId="1" fillId="10" borderId="1" xfId="0" applyNumberFormat="1" applyFont="1" applyFill="1" applyBorder="1" applyProtection="1"/>
    <xf numFmtId="49" fontId="2" fillId="10" borderId="1" xfId="0" applyNumberFormat="1" applyFont="1" applyFill="1" applyBorder="1" applyProtection="1"/>
    <xf numFmtId="2" fontId="2" fillId="10" borderId="1" xfId="0" applyNumberFormat="1" applyFont="1" applyFill="1" applyBorder="1" applyProtection="1"/>
    <xf numFmtId="0" fontId="2" fillId="10" borderId="1" xfId="0" applyNumberFormat="1" applyFont="1" applyFill="1" applyBorder="1" applyProtection="1"/>
    <xf numFmtId="49" fontId="1" fillId="10" borderId="2" xfId="0" applyNumberFormat="1" applyFont="1" applyFill="1" applyBorder="1" applyAlignment="1" applyProtection="1">
      <alignment horizontal="center"/>
    </xf>
    <xf numFmtId="0" fontId="0" fillId="6" borderId="1" xfId="0" applyFill="1" applyBorder="1" applyAlignment="1">
      <alignment horizontal="center"/>
    </xf>
    <xf numFmtId="0" fontId="4" fillId="0" borderId="0" xfId="0" applyFont="1" applyFill="1"/>
    <xf numFmtId="1" fontId="1" fillId="0" borderId="5" xfId="0" applyNumberFormat="1" applyFont="1" applyBorder="1" applyAlignment="1" applyProtection="1">
      <alignment horizontal="center"/>
    </xf>
    <xf numFmtId="49" fontId="3" fillId="3" borderId="5" xfId="0" applyNumberFormat="1" applyFont="1" applyFill="1" applyBorder="1" applyProtection="1"/>
    <xf numFmtId="0" fontId="4" fillId="3" borderId="5" xfId="0" applyFont="1" applyFill="1" applyBorder="1"/>
    <xf numFmtId="14" fontId="4" fillId="3" borderId="5" xfId="0" applyNumberFormat="1" applyFont="1" applyFill="1" applyBorder="1"/>
    <xf numFmtId="1" fontId="1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/>
    </xf>
    <xf numFmtId="49" fontId="1" fillId="0" borderId="0" xfId="0" applyNumberFormat="1" applyFont="1" applyBorder="1" applyProtection="1"/>
    <xf numFmtId="49" fontId="2" fillId="0" borderId="0" xfId="0" applyNumberFormat="1" applyFont="1" applyBorder="1" applyProtection="1"/>
    <xf numFmtId="0" fontId="4" fillId="0" borderId="0" xfId="0" applyFont="1" applyFill="1" applyBorder="1"/>
    <xf numFmtId="49" fontId="5" fillId="0" borderId="0" xfId="0" applyNumberFormat="1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left"/>
    </xf>
    <xf numFmtId="49" fontId="0" fillId="0" borderId="0" xfId="0" applyNumberFormat="1" applyBorder="1" applyAlignment="1">
      <alignment horizontal="left"/>
    </xf>
    <xf numFmtId="49" fontId="7" fillId="0" borderId="0" xfId="0" applyNumberFormat="1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left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11" borderId="1" xfId="0" applyFill="1" applyBorder="1" applyAlignment="1">
      <alignment horizontal="center"/>
    </xf>
    <xf numFmtId="0" fontId="0" fillId="6" borderId="1" xfId="0" applyFill="1" applyBorder="1"/>
    <xf numFmtId="0" fontId="0" fillId="12" borderId="1" xfId="0" applyFill="1" applyBorder="1" applyAlignment="1">
      <alignment horizontal="center"/>
    </xf>
    <xf numFmtId="0" fontId="10" fillId="6" borderId="1" xfId="0" applyFont="1" applyFill="1" applyBorder="1" applyAlignment="1"/>
    <xf numFmtId="1" fontId="0" fillId="11" borderId="1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13" borderId="1" xfId="0" applyFill="1" applyBorder="1" applyAlignment="1"/>
    <xf numFmtId="0" fontId="0" fillId="10" borderId="1" xfId="0" applyFill="1" applyBorder="1" applyAlignment="1"/>
    <xf numFmtId="0" fontId="0" fillId="12" borderId="1" xfId="0" applyFill="1" applyBorder="1" applyAlignment="1"/>
    <xf numFmtId="0" fontId="0" fillId="7" borderId="1" xfId="0" applyFill="1" applyBorder="1"/>
    <xf numFmtId="14" fontId="0" fillId="7" borderId="1" xfId="0" applyNumberFormat="1" applyFill="1" applyBorder="1"/>
    <xf numFmtId="14" fontId="0" fillId="2" borderId="1" xfId="0" applyNumberFormat="1" applyFill="1" applyBorder="1"/>
    <xf numFmtId="0" fontId="10" fillId="13" borderId="1" xfId="0" applyFont="1" applyFill="1" applyBorder="1"/>
    <xf numFmtId="1" fontId="10" fillId="13" borderId="1" xfId="0" applyNumberFormat="1" applyFont="1" applyFill="1" applyBorder="1"/>
    <xf numFmtId="0" fontId="12" fillId="11" borderId="1" xfId="0" applyFont="1" applyFill="1" applyBorder="1"/>
    <xf numFmtId="1" fontId="12" fillId="11" borderId="1" xfId="0" applyNumberFormat="1" applyFont="1" applyFill="1" applyBorder="1"/>
    <xf numFmtId="0" fontId="0" fillId="14" borderId="1" xfId="0" applyFill="1" applyBorder="1"/>
    <xf numFmtId="1" fontId="11" fillId="14" borderId="1" xfId="0" applyNumberFormat="1" applyFont="1" applyFill="1" applyBorder="1"/>
    <xf numFmtId="0" fontId="0" fillId="4" borderId="1" xfId="0" applyFill="1" applyBorder="1"/>
    <xf numFmtId="1" fontId="11" fillId="4" borderId="1" xfId="0" applyNumberFormat="1" applyFont="1" applyFill="1" applyBorder="1"/>
    <xf numFmtId="0" fontId="10" fillId="5" borderId="1" xfId="0" applyFont="1" applyFill="1" applyBorder="1" applyAlignment="1"/>
    <xf numFmtId="164" fontId="0" fillId="0" borderId="0" xfId="0" applyNumberFormat="1" applyBorder="1"/>
    <xf numFmtId="1" fontId="0" fillId="5" borderId="1" xfId="0" applyNumberFormat="1" applyFill="1" applyBorder="1" applyAlignment="1">
      <alignment horizontal="right"/>
    </xf>
    <xf numFmtId="3" fontId="0" fillId="5" borderId="1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97"/>
  <sheetViews>
    <sheetView tabSelected="1" topLeftCell="E1" workbookViewId="0">
      <selection activeCell="AB158" sqref="AB158"/>
    </sheetView>
  </sheetViews>
  <sheetFormatPr defaultRowHeight="15"/>
  <cols>
    <col min="1" max="1" width="3.7109375" customWidth="1"/>
    <col min="2" max="2" width="24.5703125" customWidth="1"/>
    <col min="3" max="3" width="6.85546875" customWidth="1"/>
    <col min="4" max="4" width="8" customWidth="1"/>
    <col min="5" max="5" width="9.140625" customWidth="1"/>
    <col min="6" max="6" width="14.7109375" customWidth="1"/>
    <col min="7" max="7" width="7.42578125" customWidth="1"/>
    <col min="8" max="8" width="9.5703125" style="1" bestFit="1" customWidth="1"/>
    <col min="9" max="9" width="6.140625" style="1" customWidth="1"/>
    <col min="10" max="10" width="7.5703125" style="1" customWidth="1"/>
    <col min="11" max="11" width="6.28515625" style="1" customWidth="1"/>
    <col min="12" max="12" width="8" customWidth="1"/>
    <col min="13" max="13" width="8.42578125" customWidth="1"/>
    <col min="14" max="15" width="7.7109375" customWidth="1"/>
    <col min="16" max="16" width="7.42578125" customWidth="1"/>
    <col min="17" max="17" width="8.42578125" customWidth="1"/>
    <col min="18" max="18" width="8.140625" customWidth="1"/>
    <col min="19" max="19" width="7" customWidth="1"/>
    <col min="20" max="20" width="6.5703125" customWidth="1"/>
    <col min="21" max="22" width="9.140625" customWidth="1"/>
    <col min="23" max="23" width="7.42578125" customWidth="1"/>
    <col min="24" max="24" width="8.7109375" customWidth="1"/>
    <col min="25" max="25" width="22.7109375" customWidth="1"/>
    <col min="26" max="26" width="15.7109375" customWidth="1"/>
    <col min="27" max="27" width="10.85546875" customWidth="1"/>
    <col min="28" max="28" width="15" customWidth="1"/>
    <col min="29" max="29" width="25.5703125" customWidth="1"/>
    <col min="30" max="30" width="15.140625" customWidth="1"/>
  </cols>
  <sheetData>
    <row r="1" spans="1:26" ht="15.75">
      <c r="A1" s="46" t="s">
        <v>77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8"/>
    </row>
    <row r="2" spans="1:26" ht="15.7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8"/>
    </row>
    <row r="3" spans="1:26" ht="15.75">
      <c r="A3" s="49" t="s">
        <v>94</v>
      </c>
      <c r="B3" s="50"/>
      <c r="C3" s="50"/>
      <c r="D3" s="50"/>
      <c r="E3" s="50"/>
      <c r="F3" s="50"/>
      <c r="G3" s="50"/>
      <c r="H3" s="50"/>
      <c r="I3" s="51" t="s">
        <v>95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2" t="s">
        <v>96</v>
      </c>
      <c r="Z3" s="53"/>
    </row>
    <row r="4" spans="1:26" ht="44.25" customHeight="1">
      <c r="A4" s="23" t="s">
        <v>0</v>
      </c>
      <c r="B4" s="24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6" t="s">
        <v>6</v>
      </c>
      <c r="H4" s="27" t="s">
        <v>76</v>
      </c>
      <c r="I4" s="12" t="s">
        <v>79</v>
      </c>
      <c r="J4" s="10" t="s">
        <v>84</v>
      </c>
      <c r="K4" s="11" t="s">
        <v>90</v>
      </c>
      <c r="L4" s="12" t="s">
        <v>80</v>
      </c>
      <c r="M4" s="10" t="s">
        <v>85</v>
      </c>
      <c r="N4" s="11" t="s">
        <v>89</v>
      </c>
      <c r="O4" s="12" t="s">
        <v>81</v>
      </c>
      <c r="P4" s="10" t="s">
        <v>86</v>
      </c>
      <c r="Q4" s="11" t="s">
        <v>92</v>
      </c>
      <c r="R4" s="12" t="s">
        <v>82</v>
      </c>
      <c r="S4" s="10" t="s">
        <v>87</v>
      </c>
      <c r="T4" s="11" t="s">
        <v>91</v>
      </c>
      <c r="U4" s="14" t="s">
        <v>83</v>
      </c>
      <c r="V4" s="10" t="s">
        <v>88</v>
      </c>
      <c r="W4" s="11" t="s">
        <v>93</v>
      </c>
      <c r="X4" s="22" t="s">
        <v>78</v>
      </c>
      <c r="Y4" s="2" t="s">
        <v>8</v>
      </c>
      <c r="Z4" s="2" t="s">
        <v>9</v>
      </c>
    </row>
    <row r="5" spans="1:26">
      <c r="A5" s="23" t="s">
        <v>18</v>
      </c>
      <c r="B5" s="24"/>
      <c r="C5" s="25"/>
      <c r="D5" s="25"/>
      <c r="E5" s="25"/>
      <c r="F5" s="25"/>
      <c r="G5" s="28"/>
      <c r="H5" s="27">
        <v>1026</v>
      </c>
      <c r="I5" s="21">
        <f>H5*0.1</f>
        <v>102.60000000000001</v>
      </c>
      <c r="J5" s="18">
        <v>0</v>
      </c>
      <c r="K5" s="15">
        <f>IF(J5=1,I5,IF(J5&lt;&gt;1,0))</f>
        <v>0</v>
      </c>
      <c r="L5" s="19">
        <f>H5*0.2</f>
        <v>205.20000000000002</v>
      </c>
      <c r="M5" s="20">
        <v>0</v>
      </c>
      <c r="N5" s="15">
        <f>IF(M5=1,L5,IF(M5&lt;&gt;1,0))</f>
        <v>0</v>
      </c>
      <c r="O5" s="19">
        <f>H5*0.6</f>
        <v>615.6</v>
      </c>
      <c r="P5" s="20">
        <v>0</v>
      </c>
      <c r="Q5" s="15">
        <f>IF(P5=1,O5,IF(P5&lt;&gt;1,0))</f>
        <v>0</v>
      </c>
      <c r="R5" s="19">
        <f>H5*0.8</f>
        <v>820.80000000000007</v>
      </c>
      <c r="S5" s="20">
        <v>0</v>
      </c>
      <c r="T5" s="15">
        <f>IF(S5=1,R5,IF(S5&lt;&gt;1,0))</f>
        <v>0</v>
      </c>
      <c r="U5" s="16">
        <f>H5</f>
        <v>1026</v>
      </c>
      <c r="V5" s="17">
        <v>1</v>
      </c>
      <c r="W5" s="15">
        <f>IF(V5=1,U5,IF(V5&lt;&gt;1,0))</f>
        <v>1026</v>
      </c>
      <c r="X5" s="13">
        <f>IF(AND(K5&gt;0,N5=0,Q5=0,T5=0),K5,IF(AND(N5&gt;0,K5&gt;0,Q5=0,T5=0),N5-K5,IF(AND(Q5&gt;0,K5&gt;0,N5&gt;0,T5=0),Q5,IF(AND(K5=0,N5=0,Q5=0,T5=0,W5&gt;0),W5,IF(AND(K5=0,N5=0,Q5=0,T5&gt;0,W5=0),T5,IF(AND(T5&gt;0,K5&gt;0,Q5&gt;0,N5&gt;0,W5=0),T5-Q5,IF(AND(K5&gt;0,N5&gt;0,Q5&gt;0,T5&gt;0,W5&gt;0),W5-T5)))))))</f>
        <v>1026</v>
      </c>
      <c r="Y5" s="3">
        <v>42977</v>
      </c>
      <c r="Z5" s="4" t="s">
        <v>10</v>
      </c>
    </row>
    <row r="6" spans="1:26">
      <c r="A6" s="23">
        <v>2</v>
      </c>
      <c r="B6" s="24" t="s">
        <v>75</v>
      </c>
      <c r="C6" s="25" t="s">
        <v>75</v>
      </c>
      <c r="D6" s="25" t="s">
        <v>75</v>
      </c>
      <c r="E6" s="25" t="s">
        <v>75</v>
      </c>
      <c r="F6" s="25" t="s">
        <v>75</v>
      </c>
      <c r="G6" s="28" t="s">
        <v>75</v>
      </c>
      <c r="H6" s="27">
        <v>1026</v>
      </c>
      <c r="I6" s="21">
        <f t="shared" ref="I6:I69" si="0">H6*0.1</f>
        <v>102.60000000000001</v>
      </c>
      <c r="J6" s="18">
        <v>0</v>
      </c>
      <c r="K6" s="15">
        <f t="shared" ref="K6:K69" si="1">IF(J6=1,I6,IF(J6&lt;&gt;1,0))</f>
        <v>0</v>
      </c>
      <c r="L6" s="19">
        <f t="shared" ref="L6:L69" si="2">H6*0.2</f>
        <v>205.20000000000002</v>
      </c>
      <c r="M6" s="20">
        <v>0</v>
      </c>
      <c r="N6" s="15">
        <f t="shared" ref="N6:N69" si="3">IF(M6=1,L6,IF(M6&lt;&gt;1,0))</f>
        <v>0</v>
      </c>
      <c r="O6" s="19">
        <f t="shared" ref="O6:O69" si="4">H6*0.6</f>
        <v>615.6</v>
      </c>
      <c r="P6" s="20">
        <v>0</v>
      </c>
      <c r="Q6" s="15">
        <f t="shared" ref="Q6:Q69" si="5">IF(P6=1,O6,IF(P6&lt;&gt;1,0))</f>
        <v>0</v>
      </c>
      <c r="R6" s="19">
        <f t="shared" ref="R6:R69" si="6">H6*0.8</f>
        <v>820.80000000000007</v>
      </c>
      <c r="S6" s="20">
        <v>0</v>
      </c>
      <c r="T6" s="15">
        <f t="shared" ref="T6:T69" si="7">IF(S6=1,R6,IF(S6&lt;&gt;1,0))</f>
        <v>0</v>
      </c>
      <c r="U6" s="16">
        <f t="shared" ref="U6:U69" si="8">H6</f>
        <v>1026</v>
      </c>
      <c r="V6" s="17">
        <v>1</v>
      </c>
      <c r="W6" s="15">
        <f t="shared" ref="W6:W69" si="9">IF(V6=1,U6,IF(V6&lt;&gt;1,0))</f>
        <v>1026</v>
      </c>
      <c r="X6" s="13">
        <f t="shared" ref="X6:X69" si="10">IF(AND(K6&gt;0,N6=0,Q6=0,T6=0),K6,IF(AND(N6&gt;0,K6&gt;0,Q6=0,T6=0),N6-K6,IF(AND(Q6&gt;0,K6&gt;0,N6&gt;0,T6=0),Q6,IF(AND(K6=0,N6=0,Q6=0,T6=0,W6&gt;0),W6,IF(AND(K6=0,N6=0,Q6=0,T6&gt;0,W6=0),T6,IF(AND(T6&gt;0,K6&gt;0,Q6&gt;0,N6&gt;0,W6=0),T6-Q6,IF(AND(K6&gt;0,N6&gt;0,Q6&gt;0,T6&gt;0,W6&gt;0),W6-T6)))))))</f>
        <v>1026</v>
      </c>
      <c r="Y6" s="3">
        <v>43060</v>
      </c>
      <c r="Z6" s="4" t="s">
        <v>10</v>
      </c>
    </row>
    <row r="7" spans="1:26">
      <c r="A7" s="23" t="s">
        <v>19</v>
      </c>
      <c r="B7" s="24"/>
      <c r="C7" s="25"/>
      <c r="D7" s="25"/>
      <c r="E7" s="25"/>
      <c r="F7" s="25"/>
      <c r="G7" s="28"/>
      <c r="H7" s="27">
        <v>1026</v>
      </c>
      <c r="I7" s="21">
        <f t="shared" si="0"/>
        <v>102.60000000000001</v>
      </c>
      <c r="J7" s="18">
        <v>0</v>
      </c>
      <c r="K7" s="15">
        <f t="shared" si="1"/>
        <v>0</v>
      </c>
      <c r="L7" s="19">
        <f t="shared" si="2"/>
        <v>205.20000000000002</v>
      </c>
      <c r="M7" s="20">
        <v>0</v>
      </c>
      <c r="N7" s="15">
        <f t="shared" si="3"/>
        <v>0</v>
      </c>
      <c r="O7" s="19">
        <f t="shared" si="4"/>
        <v>615.6</v>
      </c>
      <c r="P7" s="20">
        <v>0</v>
      </c>
      <c r="Q7" s="15">
        <f t="shared" si="5"/>
        <v>0</v>
      </c>
      <c r="R7" s="19">
        <f t="shared" si="6"/>
        <v>820.80000000000007</v>
      </c>
      <c r="S7" s="20">
        <v>0</v>
      </c>
      <c r="T7" s="15">
        <f t="shared" si="7"/>
        <v>0</v>
      </c>
      <c r="U7" s="16">
        <f t="shared" si="8"/>
        <v>1026</v>
      </c>
      <c r="V7" s="17">
        <v>1</v>
      </c>
      <c r="W7" s="15">
        <f t="shared" si="9"/>
        <v>1026</v>
      </c>
      <c r="X7" s="13">
        <f t="shared" si="10"/>
        <v>1026</v>
      </c>
      <c r="Y7" s="3">
        <v>42918</v>
      </c>
      <c r="Z7" s="4" t="s">
        <v>10</v>
      </c>
    </row>
    <row r="8" spans="1:26">
      <c r="A8" s="23" t="s">
        <v>21</v>
      </c>
      <c r="B8" s="24"/>
      <c r="C8" s="25"/>
      <c r="D8" s="25"/>
      <c r="E8" s="25"/>
      <c r="F8" s="25"/>
      <c r="G8" s="28"/>
      <c r="H8" s="27">
        <v>3519</v>
      </c>
      <c r="I8" s="21">
        <f t="shared" si="0"/>
        <v>351.90000000000003</v>
      </c>
      <c r="J8" s="18">
        <v>0</v>
      </c>
      <c r="K8" s="15">
        <f t="shared" si="1"/>
        <v>0</v>
      </c>
      <c r="L8" s="19">
        <f t="shared" si="2"/>
        <v>703.80000000000007</v>
      </c>
      <c r="M8" s="20">
        <v>0</v>
      </c>
      <c r="N8" s="15">
        <f t="shared" si="3"/>
        <v>0</v>
      </c>
      <c r="O8" s="19">
        <f t="shared" si="4"/>
        <v>2111.4</v>
      </c>
      <c r="P8" s="20">
        <v>0</v>
      </c>
      <c r="Q8" s="15">
        <f t="shared" si="5"/>
        <v>0</v>
      </c>
      <c r="R8" s="19">
        <f t="shared" si="6"/>
        <v>2815.2000000000003</v>
      </c>
      <c r="S8" s="20">
        <v>0</v>
      </c>
      <c r="T8" s="15">
        <f t="shared" si="7"/>
        <v>0</v>
      </c>
      <c r="U8" s="16">
        <f t="shared" si="8"/>
        <v>3519</v>
      </c>
      <c r="V8" s="17">
        <v>1</v>
      </c>
      <c r="W8" s="15">
        <f t="shared" si="9"/>
        <v>3519</v>
      </c>
      <c r="X8" s="13">
        <f t="shared" si="10"/>
        <v>3519</v>
      </c>
      <c r="Y8" s="3">
        <v>42894</v>
      </c>
      <c r="Z8" s="4" t="s">
        <v>10</v>
      </c>
    </row>
    <row r="9" spans="1:26">
      <c r="A9" s="23">
        <v>5</v>
      </c>
      <c r="B9" s="24"/>
      <c r="C9" s="25"/>
      <c r="D9" s="25"/>
      <c r="E9" s="25"/>
      <c r="F9" s="25"/>
      <c r="G9" s="28"/>
      <c r="H9" s="27">
        <v>562</v>
      </c>
      <c r="I9" s="21">
        <f t="shared" si="0"/>
        <v>56.2</v>
      </c>
      <c r="J9" s="18">
        <v>0</v>
      </c>
      <c r="K9" s="15">
        <f t="shared" si="1"/>
        <v>0</v>
      </c>
      <c r="L9" s="19">
        <f t="shared" si="2"/>
        <v>112.4</v>
      </c>
      <c r="M9" s="20">
        <v>0</v>
      </c>
      <c r="N9" s="15">
        <f t="shared" si="3"/>
        <v>0</v>
      </c>
      <c r="O9" s="19">
        <f t="shared" si="4"/>
        <v>337.2</v>
      </c>
      <c r="P9" s="20">
        <v>0</v>
      </c>
      <c r="Q9" s="15">
        <f t="shared" si="5"/>
        <v>0</v>
      </c>
      <c r="R9" s="19">
        <f t="shared" si="6"/>
        <v>449.6</v>
      </c>
      <c r="S9" s="20">
        <v>0</v>
      </c>
      <c r="T9" s="15">
        <f t="shared" si="7"/>
        <v>0</v>
      </c>
      <c r="U9" s="16">
        <f t="shared" si="8"/>
        <v>562</v>
      </c>
      <c r="V9" s="17">
        <v>1</v>
      </c>
      <c r="W9" s="15">
        <f t="shared" si="9"/>
        <v>562</v>
      </c>
      <c r="X9" s="13">
        <f t="shared" si="10"/>
        <v>562</v>
      </c>
      <c r="Y9" s="3">
        <v>43302</v>
      </c>
      <c r="Z9" s="4" t="s">
        <v>11</v>
      </c>
    </row>
    <row r="10" spans="1:26">
      <c r="A10" s="23" t="s">
        <v>20</v>
      </c>
      <c r="B10" s="24"/>
      <c r="C10" s="25"/>
      <c r="D10" s="25"/>
      <c r="E10" s="25"/>
      <c r="F10" s="25"/>
      <c r="G10" s="28"/>
      <c r="H10" s="27">
        <v>8982</v>
      </c>
      <c r="I10" s="21">
        <f t="shared" si="0"/>
        <v>898.2</v>
      </c>
      <c r="J10" s="18">
        <v>0</v>
      </c>
      <c r="K10" s="15">
        <f t="shared" si="1"/>
        <v>0</v>
      </c>
      <c r="L10" s="19">
        <f t="shared" si="2"/>
        <v>1796.4</v>
      </c>
      <c r="M10" s="20">
        <v>0</v>
      </c>
      <c r="N10" s="15">
        <f t="shared" si="3"/>
        <v>0</v>
      </c>
      <c r="O10" s="19">
        <f t="shared" si="4"/>
        <v>5389.2</v>
      </c>
      <c r="P10" s="20">
        <v>0</v>
      </c>
      <c r="Q10" s="15">
        <f t="shared" si="5"/>
        <v>0</v>
      </c>
      <c r="R10" s="19">
        <f t="shared" si="6"/>
        <v>7185.6</v>
      </c>
      <c r="S10" s="20">
        <v>0</v>
      </c>
      <c r="T10" s="15">
        <f t="shared" si="7"/>
        <v>0</v>
      </c>
      <c r="U10" s="16">
        <f t="shared" si="8"/>
        <v>8982</v>
      </c>
      <c r="V10" s="17">
        <v>1</v>
      </c>
      <c r="W10" s="15">
        <f t="shared" si="9"/>
        <v>8982</v>
      </c>
      <c r="X10" s="13">
        <f t="shared" si="10"/>
        <v>8982</v>
      </c>
      <c r="Y10" s="3"/>
      <c r="Z10" s="4" t="s">
        <v>11</v>
      </c>
    </row>
    <row r="11" spans="1:26">
      <c r="A11" s="23">
        <v>3</v>
      </c>
      <c r="B11" s="24"/>
      <c r="C11" s="25"/>
      <c r="D11" s="25"/>
      <c r="E11" s="25"/>
      <c r="F11" s="25"/>
      <c r="G11" s="28"/>
      <c r="H11" s="27">
        <v>740</v>
      </c>
      <c r="I11" s="21">
        <f t="shared" si="0"/>
        <v>74</v>
      </c>
      <c r="J11" s="18">
        <v>0</v>
      </c>
      <c r="K11" s="15">
        <f t="shared" si="1"/>
        <v>0</v>
      </c>
      <c r="L11" s="19">
        <f t="shared" si="2"/>
        <v>148</v>
      </c>
      <c r="M11" s="20">
        <v>0</v>
      </c>
      <c r="N11" s="15">
        <f t="shared" si="3"/>
        <v>0</v>
      </c>
      <c r="O11" s="19">
        <f t="shared" si="4"/>
        <v>444</v>
      </c>
      <c r="P11" s="20">
        <v>0</v>
      </c>
      <c r="Q11" s="15">
        <f t="shared" si="5"/>
        <v>0</v>
      </c>
      <c r="R11" s="19">
        <f t="shared" si="6"/>
        <v>592</v>
      </c>
      <c r="S11" s="20">
        <v>0</v>
      </c>
      <c r="T11" s="15">
        <f t="shared" si="7"/>
        <v>0</v>
      </c>
      <c r="U11" s="16">
        <f t="shared" si="8"/>
        <v>740</v>
      </c>
      <c r="V11" s="17">
        <v>1</v>
      </c>
      <c r="W11" s="15">
        <f t="shared" si="9"/>
        <v>740</v>
      </c>
      <c r="X11" s="13">
        <f t="shared" si="10"/>
        <v>740</v>
      </c>
      <c r="Y11" s="3"/>
      <c r="Z11" s="4"/>
    </row>
    <row r="12" spans="1:26">
      <c r="A12" s="23" t="s">
        <v>22</v>
      </c>
      <c r="B12" s="24"/>
      <c r="C12" s="25"/>
      <c r="D12" s="25"/>
      <c r="E12" s="25"/>
      <c r="F12" s="25"/>
      <c r="G12" s="28"/>
      <c r="H12" s="27">
        <v>3411</v>
      </c>
      <c r="I12" s="21">
        <f t="shared" si="0"/>
        <v>341.1</v>
      </c>
      <c r="J12" s="18">
        <v>0</v>
      </c>
      <c r="K12" s="15">
        <f t="shared" si="1"/>
        <v>0</v>
      </c>
      <c r="L12" s="19">
        <f t="shared" si="2"/>
        <v>682.2</v>
      </c>
      <c r="M12" s="20">
        <v>0</v>
      </c>
      <c r="N12" s="15">
        <f t="shared" si="3"/>
        <v>0</v>
      </c>
      <c r="O12" s="19">
        <f t="shared" si="4"/>
        <v>2046.6</v>
      </c>
      <c r="P12" s="20">
        <v>0</v>
      </c>
      <c r="Q12" s="15">
        <f t="shared" si="5"/>
        <v>0</v>
      </c>
      <c r="R12" s="19">
        <f t="shared" si="6"/>
        <v>2728.8</v>
      </c>
      <c r="S12" s="20">
        <v>0</v>
      </c>
      <c r="T12" s="15">
        <f t="shared" si="7"/>
        <v>0</v>
      </c>
      <c r="U12" s="16">
        <f t="shared" si="8"/>
        <v>3411</v>
      </c>
      <c r="V12" s="17">
        <v>1</v>
      </c>
      <c r="W12" s="15">
        <f t="shared" si="9"/>
        <v>3411</v>
      </c>
      <c r="X12" s="13">
        <f t="shared" si="10"/>
        <v>3411</v>
      </c>
      <c r="Y12" s="3"/>
      <c r="Z12" s="4"/>
    </row>
    <row r="13" spans="1:26">
      <c r="A13" s="23" t="s">
        <v>23</v>
      </c>
      <c r="B13" s="24"/>
      <c r="C13" s="25"/>
      <c r="D13" s="25"/>
      <c r="E13" s="25"/>
      <c r="F13" s="25"/>
      <c r="G13" s="28"/>
      <c r="H13" s="27">
        <v>1140</v>
      </c>
      <c r="I13" s="21">
        <f t="shared" si="0"/>
        <v>114</v>
      </c>
      <c r="J13" s="18">
        <v>0</v>
      </c>
      <c r="K13" s="15">
        <f t="shared" si="1"/>
        <v>0</v>
      </c>
      <c r="L13" s="19">
        <f t="shared" si="2"/>
        <v>228</v>
      </c>
      <c r="M13" s="20">
        <v>0</v>
      </c>
      <c r="N13" s="15">
        <f t="shared" si="3"/>
        <v>0</v>
      </c>
      <c r="O13" s="19">
        <f t="shared" si="4"/>
        <v>684</v>
      </c>
      <c r="P13" s="20">
        <v>0</v>
      </c>
      <c r="Q13" s="15">
        <f t="shared" si="5"/>
        <v>0</v>
      </c>
      <c r="R13" s="19">
        <f t="shared" si="6"/>
        <v>912</v>
      </c>
      <c r="S13" s="20">
        <v>0</v>
      </c>
      <c r="T13" s="15">
        <f t="shared" si="7"/>
        <v>0</v>
      </c>
      <c r="U13" s="16">
        <f t="shared" si="8"/>
        <v>1140</v>
      </c>
      <c r="V13" s="17">
        <v>1</v>
      </c>
      <c r="W13" s="15">
        <f t="shared" si="9"/>
        <v>1140</v>
      </c>
      <c r="X13" s="13">
        <f t="shared" si="10"/>
        <v>1140</v>
      </c>
      <c r="Y13" s="3"/>
      <c r="Z13" s="4"/>
    </row>
    <row r="14" spans="1:26">
      <c r="A14" s="23">
        <v>6</v>
      </c>
      <c r="B14" s="24"/>
      <c r="C14" s="25"/>
      <c r="D14" s="25"/>
      <c r="E14" s="25"/>
      <c r="F14" s="25"/>
      <c r="G14" s="28"/>
      <c r="H14" s="27">
        <v>1064</v>
      </c>
      <c r="I14" s="21">
        <f t="shared" si="0"/>
        <v>106.4</v>
      </c>
      <c r="J14" s="18">
        <v>0</v>
      </c>
      <c r="K14" s="15">
        <f t="shared" si="1"/>
        <v>0</v>
      </c>
      <c r="L14" s="19">
        <f t="shared" si="2"/>
        <v>212.8</v>
      </c>
      <c r="M14" s="20">
        <v>0</v>
      </c>
      <c r="N14" s="15">
        <f t="shared" si="3"/>
        <v>0</v>
      </c>
      <c r="O14" s="19">
        <f t="shared" si="4"/>
        <v>638.4</v>
      </c>
      <c r="P14" s="20">
        <v>0</v>
      </c>
      <c r="Q14" s="15">
        <f t="shared" si="5"/>
        <v>0</v>
      </c>
      <c r="R14" s="19">
        <f t="shared" si="6"/>
        <v>851.2</v>
      </c>
      <c r="S14" s="20">
        <v>0</v>
      </c>
      <c r="T14" s="15">
        <f t="shared" si="7"/>
        <v>0</v>
      </c>
      <c r="U14" s="16">
        <f t="shared" si="8"/>
        <v>1064</v>
      </c>
      <c r="V14" s="17">
        <v>1</v>
      </c>
      <c r="W14" s="15">
        <f t="shared" si="9"/>
        <v>1064</v>
      </c>
      <c r="X14" s="13">
        <f t="shared" si="10"/>
        <v>1064</v>
      </c>
      <c r="Y14" s="3"/>
      <c r="Z14" s="4"/>
    </row>
    <row r="15" spans="1:26">
      <c r="A15" s="23" t="s">
        <v>19</v>
      </c>
      <c r="B15" s="24"/>
      <c r="C15" s="25"/>
      <c r="D15" s="25"/>
      <c r="E15" s="25"/>
      <c r="F15" s="25"/>
      <c r="G15" s="28"/>
      <c r="H15" s="27">
        <v>1802</v>
      </c>
      <c r="I15" s="21">
        <f t="shared" si="0"/>
        <v>180.20000000000002</v>
      </c>
      <c r="J15" s="18">
        <v>0</v>
      </c>
      <c r="K15" s="15">
        <f t="shared" si="1"/>
        <v>0</v>
      </c>
      <c r="L15" s="19">
        <f t="shared" si="2"/>
        <v>360.40000000000003</v>
      </c>
      <c r="M15" s="20">
        <v>0</v>
      </c>
      <c r="N15" s="15">
        <f t="shared" si="3"/>
        <v>0</v>
      </c>
      <c r="O15" s="19">
        <f t="shared" si="4"/>
        <v>1081.2</v>
      </c>
      <c r="P15" s="20">
        <v>0</v>
      </c>
      <c r="Q15" s="15">
        <f t="shared" si="5"/>
        <v>0</v>
      </c>
      <c r="R15" s="19">
        <f t="shared" si="6"/>
        <v>1441.6000000000001</v>
      </c>
      <c r="S15" s="20">
        <v>0</v>
      </c>
      <c r="T15" s="15">
        <f t="shared" si="7"/>
        <v>0</v>
      </c>
      <c r="U15" s="16">
        <f t="shared" si="8"/>
        <v>1802</v>
      </c>
      <c r="V15" s="17">
        <v>1</v>
      </c>
      <c r="W15" s="15">
        <f t="shared" si="9"/>
        <v>1802</v>
      </c>
      <c r="X15" s="13">
        <f t="shared" si="10"/>
        <v>1802</v>
      </c>
      <c r="Y15" s="3"/>
      <c r="Z15" s="4"/>
    </row>
    <row r="16" spans="1:26">
      <c r="A16" s="23">
        <v>4</v>
      </c>
      <c r="B16" s="24"/>
      <c r="C16" s="25"/>
      <c r="D16" s="25"/>
      <c r="E16" s="25"/>
      <c r="F16" s="25"/>
      <c r="G16" s="28"/>
      <c r="H16" s="27">
        <v>637</v>
      </c>
      <c r="I16" s="21">
        <f t="shared" si="0"/>
        <v>63.7</v>
      </c>
      <c r="J16" s="18">
        <v>0</v>
      </c>
      <c r="K16" s="15">
        <f t="shared" si="1"/>
        <v>0</v>
      </c>
      <c r="L16" s="19">
        <f t="shared" si="2"/>
        <v>127.4</v>
      </c>
      <c r="M16" s="20">
        <v>0</v>
      </c>
      <c r="N16" s="15">
        <f t="shared" si="3"/>
        <v>0</v>
      </c>
      <c r="O16" s="19">
        <f t="shared" si="4"/>
        <v>382.2</v>
      </c>
      <c r="P16" s="20">
        <v>0</v>
      </c>
      <c r="Q16" s="15">
        <f t="shared" si="5"/>
        <v>0</v>
      </c>
      <c r="R16" s="19">
        <f t="shared" si="6"/>
        <v>509.6</v>
      </c>
      <c r="S16" s="20">
        <v>0</v>
      </c>
      <c r="T16" s="15">
        <f t="shared" si="7"/>
        <v>0</v>
      </c>
      <c r="U16" s="16">
        <f t="shared" si="8"/>
        <v>637</v>
      </c>
      <c r="V16" s="17">
        <v>1</v>
      </c>
      <c r="W16" s="15">
        <f t="shared" si="9"/>
        <v>637</v>
      </c>
      <c r="X16" s="13">
        <f t="shared" si="10"/>
        <v>637</v>
      </c>
      <c r="Y16" s="3"/>
      <c r="Z16" s="4"/>
    </row>
    <row r="17" spans="1:26">
      <c r="A17" s="23" t="s">
        <v>24</v>
      </c>
      <c r="B17" s="24"/>
      <c r="C17" s="25"/>
      <c r="D17" s="25"/>
      <c r="E17" s="25"/>
      <c r="F17" s="25"/>
      <c r="G17" s="28"/>
      <c r="H17" s="27">
        <v>881</v>
      </c>
      <c r="I17" s="21">
        <f t="shared" si="0"/>
        <v>88.100000000000009</v>
      </c>
      <c r="J17" s="18">
        <v>0</v>
      </c>
      <c r="K17" s="15">
        <f t="shared" si="1"/>
        <v>0</v>
      </c>
      <c r="L17" s="19">
        <f t="shared" si="2"/>
        <v>176.20000000000002</v>
      </c>
      <c r="M17" s="20">
        <v>0</v>
      </c>
      <c r="N17" s="15">
        <f t="shared" si="3"/>
        <v>0</v>
      </c>
      <c r="O17" s="19">
        <f t="shared" si="4"/>
        <v>528.6</v>
      </c>
      <c r="P17" s="20">
        <v>0</v>
      </c>
      <c r="Q17" s="15">
        <f t="shared" si="5"/>
        <v>0</v>
      </c>
      <c r="R17" s="19">
        <f t="shared" si="6"/>
        <v>704.80000000000007</v>
      </c>
      <c r="S17" s="20">
        <v>0</v>
      </c>
      <c r="T17" s="15">
        <f t="shared" si="7"/>
        <v>0</v>
      </c>
      <c r="U17" s="16">
        <f t="shared" si="8"/>
        <v>881</v>
      </c>
      <c r="V17" s="17">
        <v>1</v>
      </c>
      <c r="W17" s="15">
        <f t="shared" si="9"/>
        <v>881</v>
      </c>
      <c r="X17" s="13">
        <f t="shared" si="10"/>
        <v>881</v>
      </c>
      <c r="Y17" s="3"/>
      <c r="Z17" s="4"/>
    </row>
    <row r="18" spans="1:26">
      <c r="A18" s="23" t="s">
        <v>25</v>
      </c>
      <c r="B18" s="24"/>
      <c r="C18" s="25"/>
      <c r="D18" s="25"/>
      <c r="E18" s="25"/>
      <c r="F18" s="25"/>
      <c r="G18" s="28"/>
      <c r="H18" s="27">
        <v>609</v>
      </c>
      <c r="I18" s="21">
        <f t="shared" si="0"/>
        <v>60.900000000000006</v>
      </c>
      <c r="J18" s="18">
        <v>0</v>
      </c>
      <c r="K18" s="15">
        <f t="shared" si="1"/>
        <v>0</v>
      </c>
      <c r="L18" s="19">
        <f t="shared" si="2"/>
        <v>121.80000000000001</v>
      </c>
      <c r="M18" s="20">
        <v>0</v>
      </c>
      <c r="N18" s="15">
        <f t="shared" si="3"/>
        <v>0</v>
      </c>
      <c r="O18" s="19">
        <f t="shared" si="4"/>
        <v>365.4</v>
      </c>
      <c r="P18" s="20">
        <v>0</v>
      </c>
      <c r="Q18" s="15">
        <f t="shared" si="5"/>
        <v>0</v>
      </c>
      <c r="R18" s="19">
        <f t="shared" si="6"/>
        <v>487.20000000000005</v>
      </c>
      <c r="S18" s="20">
        <v>0</v>
      </c>
      <c r="T18" s="15">
        <f t="shared" si="7"/>
        <v>0</v>
      </c>
      <c r="U18" s="16">
        <f t="shared" si="8"/>
        <v>609</v>
      </c>
      <c r="V18" s="17">
        <v>1</v>
      </c>
      <c r="W18" s="15">
        <f t="shared" si="9"/>
        <v>609</v>
      </c>
      <c r="X18" s="13">
        <f t="shared" si="10"/>
        <v>609</v>
      </c>
      <c r="Y18" s="3"/>
      <c r="Z18" s="4"/>
    </row>
    <row r="19" spans="1:26">
      <c r="A19" s="23">
        <v>7</v>
      </c>
      <c r="B19" s="24"/>
      <c r="C19" s="25"/>
      <c r="D19" s="25"/>
      <c r="E19" s="25"/>
      <c r="F19" s="25"/>
      <c r="G19" s="28"/>
      <c r="H19" s="27">
        <v>850</v>
      </c>
      <c r="I19" s="21">
        <f t="shared" si="0"/>
        <v>85</v>
      </c>
      <c r="J19" s="18">
        <v>0</v>
      </c>
      <c r="K19" s="15">
        <f t="shared" si="1"/>
        <v>0</v>
      </c>
      <c r="L19" s="19">
        <f t="shared" si="2"/>
        <v>170</v>
      </c>
      <c r="M19" s="20">
        <v>0</v>
      </c>
      <c r="N19" s="15">
        <f t="shared" si="3"/>
        <v>0</v>
      </c>
      <c r="O19" s="19">
        <f t="shared" si="4"/>
        <v>510</v>
      </c>
      <c r="P19" s="20">
        <v>0</v>
      </c>
      <c r="Q19" s="15">
        <f t="shared" si="5"/>
        <v>0</v>
      </c>
      <c r="R19" s="19">
        <f t="shared" si="6"/>
        <v>680</v>
      </c>
      <c r="S19" s="20">
        <v>0</v>
      </c>
      <c r="T19" s="15">
        <f t="shared" si="7"/>
        <v>0</v>
      </c>
      <c r="U19" s="16">
        <f t="shared" si="8"/>
        <v>850</v>
      </c>
      <c r="V19" s="17">
        <v>1</v>
      </c>
      <c r="W19" s="15">
        <f t="shared" si="9"/>
        <v>850</v>
      </c>
      <c r="X19" s="13">
        <f t="shared" si="10"/>
        <v>850</v>
      </c>
      <c r="Y19" s="3"/>
      <c r="Z19" s="4"/>
    </row>
    <row r="20" spans="1:26">
      <c r="A20" s="23" t="s">
        <v>21</v>
      </c>
      <c r="B20" s="24"/>
      <c r="C20" s="25"/>
      <c r="D20" s="25"/>
      <c r="E20" s="25"/>
      <c r="F20" s="25"/>
      <c r="G20" s="28"/>
      <c r="H20" s="27">
        <v>415</v>
      </c>
      <c r="I20" s="21">
        <f t="shared" si="0"/>
        <v>41.5</v>
      </c>
      <c r="J20" s="18">
        <v>0</v>
      </c>
      <c r="K20" s="15">
        <f t="shared" si="1"/>
        <v>0</v>
      </c>
      <c r="L20" s="19">
        <f t="shared" si="2"/>
        <v>83</v>
      </c>
      <c r="M20" s="20">
        <v>0</v>
      </c>
      <c r="N20" s="15">
        <f t="shared" si="3"/>
        <v>0</v>
      </c>
      <c r="O20" s="19">
        <f t="shared" si="4"/>
        <v>249</v>
      </c>
      <c r="P20" s="20">
        <v>0</v>
      </c>
      <c r="Q20" s="15">
        <f t="shared" si="5"/>
        <v>0</v>
      </c>
      <c r="R20" s="19">
        <f t="shared" si="6"/>
        <v>332</v>
      </c>
      <c r="S20" s="20">
        <v>0</v>
      </c>
      <c r="T20" s="15">
        <f t="shared" si="7"/>
        <v>0</v>
      </c>
      <c r="U20" s="16">
        <f t="shared" si="8"/>
        <v>415</v>
      </c>
      <c r="V20" s="17">
        <v>1</v>
      </c>
      <c r="W20" s="15">
        <f t="shared" si="9"/>
        <v>415</v>
      </c>
      <c r="X20" s="13">
        <f t="shared" si="10"/>
        <v>415</v>
      </c>
      <c r="Y20" s="3"/>
      <c r="Z20" s="4"/>
    </row>
    <row r="21" spans="1:26">
      <c r="A21" s="23">
        <v>5</v>
      </c>
      <c r="B21" s="24"/>
      <c r="C21" s="25"/>
      <c r="D21" s="25"/>
      <c r="E21" s="25"/>
      <c r="F21" s="25"/>
      <c r="G21" s="28"/>
      <c r="H21" s="27">
        <v>1180</v>
      </c>
      <c r="I21" s="21">
        <f t="shared" si="0"/>
        <v>118</v>
      </c>
      <c r="J21" s="18">
        <v>0</v>
      </c>
      <c r="K21" s="15">
        <f t="shared" si="1"/>
        <v>0</v>
      </c>
      <c r="L21" s="19">
        <f t="shared" si="2"/>
        <v>236</v>
      </c>
      <c r="M21" s="20">
        <v>0</v>
      </c>
      <c r="N21" s="15">
        <f t="shared" si="3"/>
        <v>0</v>
      </c>
      <c r="O21" s="19">
        <f t="shared" si="4"/>
        <v>708</v>
      </c>
      <c r="P21" s="20">
        <v>0</v>
      </c>
      <c r="Q21" s="15">
        <f t="shared" si="5"/>
        <v>0</v>
      </c>
      <c r="R21" s="19">
        <f t="shared" si="6"/>
        <v>944</v>
      </c>
      <c r="S21" s="20">
        <v>0</v>
      </c>
      <c r="T21" s="15">
        <f t="shared" si="7"/>
        <v>0</v>
      </c>
      <c r="U21" s="16">
        <f t="shared" si="8"/>
        <v>1180</v>
      </c>
      <c r="V21" s="17">
        <v>1</v>
      </c>
      <c r="W21" s="15">
        <f t="shared" si="9"/>
        <v>1180</v>
      </c>
      <c r="X21" s="13">
        <f t="shared" si="10"/>
        <v>1180</v>
      </c>
      <c r="Y21" s="3"/>
      <c r="Z21" s="4"/>
    </row>
    <row r="22" spans="1:26">
      <c r="A22" s="23" t="s">
        <v>26</v>
      </c>
      <c r="B22" s="24"/>
      <c r="C22" s="25"/>
      <c r="D22" s="25"/>
      <c r="E22" s="25"/>
      <c r="F22" s="25"/>
      <c r="G22" s="28"/>
      <c r="H22" s="27">
        <v>431</v>
      </c>
      <c r="I22" s="21">
        <f t="shared" si="0"/>
        <v>43.1</v>
      </c>
      <c r="J22" s="18">
        <v>0</v>
      </c>
      <c r="K22" s="15">
        <f t="shared" si="1"/>
        <v>0</v>
      </c>
      <c r="L22" s="19">
        <f t="shared" si="2"/>
        <v>86.2</v>
      </c>
      <c r="M22" s="20">
        <v>0</v>
      </c>
      <c r="N22" s="15">
        <f t="shared" si="3"/>
        <v>0</v>
      </c>
      <c r="O22" s="19">
        <f t="shared" si="4"/>
        <v>258.59999999999997</v>
      </c>
      <c r="P22" s="20">
        <v>0</v>
      </c>
      <c r="Q22" s="15">
        <f t="shared" si="5"/>
        <v>0</v>
      </c>
      <c r="R22" s="19">
        <f t="shared" si="6"/>
        <v>344.8</v>
      </c>
      <c r="S22" s="20">
        <v>0</v>
      </c>
      <c r="T22" s="15">
        <f t="shared" si="7"/>
        <v>0</v>
      </c>
      <c r="U22" s="16">
        <f t="shared" si="8"/>
        <v>431</v>
      </c>
      <c r="V22" s="17">
        <v>1</v>
      </c>
      <c r="W22" s="15">
        <f t="shared" si="9"/>
        <v>431</v>
      </c>
      <c r="X22" s="13">
        <f t="shared" si="10"/>
        <v>431</v>
      </c>
      <c r="Y22" s="3"/>
      <c r="Z22" s="4"/>
    </row>
    <row r="23" spans="1:26">
      <c r="A23" s="23" t="s">
        <v>27</v>
      </c>
      <c r="B23" s="24"/>
      <c r="C23" s="25"/>
      <c r="D23" s="25"/>
      <c r="E23" s="25"/>
      <c r="F23" s="25"/>
      <c r="G23" s="28"/>
      <c r="H23" s="27">
        <v>579</v>
      </c>
      <c r="I23" s="21">
        <f t="shared" si="0"/>
        <v>57.900000000000006</v>
      </c>
      <c r="J23" s="18">
        <v>0</v>
      </c>
      <c r="K23" s="15">
        <f t="shared" si="1"/>
        <v>0</v>
      </c>
      <c r="L23" s="19">
        <f t="shared" si="2"/>
        <v>115.80000000000001</v>
      </c>
      <c r="M23" s="20">
        <v>0</v>
      </c>
      <c r="N23" s="15">
        <f t="shared" si="3"/>
        <v>0</v>
      </c>
      <c r="O23" s="19">
        <f t="shared" si="4"/>
        <v>347.4</v>
      </c>
      <c r="P23" s="20">
        <v>0</v>
      </c>
      <c r="Q23" s="15">
        <f t="shared" si="5"/>
        <v>0</v>
      </c>
      <c r="R23" s="19">
        <f t="shared" si="6"/>
        <v>463.20000000000005</v>
      </c>
      <c r="S23" s="20">
        <v>0</v>
      </c>
      <c r="T23" s="15">
        <f t="shared" si="7"/>
        <v>0</v>
      </c>
      <c r="U23" s="16">
        <f t="shared" si="8"/>
        <v>579</v>
      </c>
      <c r="V23" s="17">
        <v>1</v>
      </c>
      <c r="W23" s="15">
        <f t="shared" si="9"/>
        <v>579</v>
      </c>
      <c r="X23" s="13">
        <f t="shared" si="10"/>
        <v>579</v>
      </c>
      <c r="Y23" s="3"/>
      <c r="Z23" s="4"/>
    </row>
    <row r="24" spans="1:26">
      <c r="A24" s="23">
        <v>8</v>
      </c>
      <c r="B24" s="24"/>
      <c r="C24" s="25"/>
      <c r="D24" s="25"/>
      <c r="E24" s="25"/>
      <c r="F24" s="25"/>
      <c r="G24" s="28"/>
      <c r="H24" s="27">
        <v>680</v>
      </c>
      <c r="I24" s="21">
        <f t="shared" si="0"/>
        <v>68</v>
      </c>
      <c r="J24" s="18">
        <v>0</v>
      </c>
      <c r="K24" s="15">
        <f t="shared" si="1"/>
        <v>0</v>
      </c>
      <c r="L24" s="19">
        <f t="shared" si="2"/>
        <v>136</v>
      </c>
      <c r="M24" s="20">
        <v>0</v>
      </c>
      <c r="N24" s="15">
        <f t="shared" si="3"/>
        <v>0</v>
      </c>
      <c r="O24" s="19">
        <f t="shared" si="4"/>
        <v>408</v>
      </c>
      <c r="P24" s="20">
        <v>0</v>
      </c>
      <c r="Q24" s="15">
        <f t="shared" si="5"/>
        <v>0</v>
      </c>
      <c r="R24" s="19">
        <f t="shared" si="6"/>
        <v>544</v>
      </c>
      <c r="S24" s="20">
        <v>0</v>
      </c>
      <c r="T24" s="15">
        <f t="shared" si="7"/>
        <v>0</v>
      </c>
      <c r="U24" s="16">
        <f t="shared" si="8"/>
        <v>680</v>
      </c>
      <c r="V24" s="17">
        <v>1</v>
      </c>
      <c r="W24" s="15">
        <f t="shared" si="9"/>
        <v>680</v>
      </c>
      <c r="X24" s="13">
        <f t="shared" si="10"/>
        <v>680</v>
      </c>
      <c r="Y24" s="3"/>
      <c r="Z24" s="4"/>
    </row>
    <row r="25" spans="1:26">
      <c r="A25" s="23" t="s">
        <v>22</v>
      </c>
      <c r="B25" s="24"/>
      <c r="C25" s="25"/>
      <c r="D25" s="25"/>
      <c r="E25" s="25"/>
      <c r="F25" s="25"/>
      <c r="G25" s="28"/>
      <c r="H25" s="27">
        <v>1076</v>
      </c>
      <c r="I25" s="21">
        <f t="shared" si="0"/>
        <v>107.60000000000001</v>
      </c>
      <c r="J25" s="18">
        <v>0</v>
      </c>
      <c r="K25" s="15">
        <f t="shared" si="1"/>
        <v>0</v>
      </c>
      <c r="L25" s="19">
        <f t="shared" si="2"/>
        <v>215.20000000000002</v>
      </c>
      <c r="M25" s="20">
        <v>0</v>
      </c>
      <c r="N25" s="15">
        <f t="shared" si="3"/>
        <v>0</v>
      </c>
      <c r="O25" s="19">
        <f t="shared" si="4"/>
        <v>645.6</v>
      </c>
      <c r="P25" s="20">
        <v>0</v>
      </c>
      <c r="Q25" s="15">
        <f t="shared" si="5"/>
        <v>0</v>
      </c>
      <c r="R25" s="19">
        <f t="shared" si="6"/>
        <v>860.80000000000007</v>
      </c>
      <c r="S25" s="20">
        <v>0</v>
      </c>
      <c r="T25" s="15">
        <f t="shared" si="7"/>
        <v>0</v>
      </c>
      <c r="U25" s="16">
        <f t="shared" si="8"/>
        <v>1076</v>
      </c>
      <c r="V25" s="17">
        <v>1</v>
      </c>
      <c r="W25" s="15">
        <f t="shared" si="9"/>
        <v>1076</v>
      </c>
      <c r="X25" s="13">
        <f t="shared" si="10"/>
        <v>1076</v>
      </c>
      <c r="Y25" s="3"/>
      <c r="Z25" s="4"/>
    </row>
    <row r="26" spans="1:26">
      <c r="A26" s="23">
        <v>6</v>
      </c>
      <c r="B26" s="24"/>
      <c r="C26" s="25"/>
      <c r="D26" s="25"/>
      <c r="E26" s="25"/>
      <c r="F26" s="25"/>
      <c r="G26" s="28"/>
      <c r="H26" s="27">
        <v>446</v>
      </c>
      <c r="I26" s="21">
        <f t="shared" si="0"/>
        <v>44.6</v>
      </c>
      <c r="J26" s="18">
        <v>0</v>
      </c>
      <c r="K26" s="15">
        <f t="shared" si="1"/>
        <v>0</v>
      </c>
      <c r="L26" s="19">
        <f t="shared" si="2"/>
        <v>89.2</v>
      </c>
      <c r="M26" s="20">
        <v>0</v>
      </c>
      <c r="N26" s="15">
        <f t="shared" si="3"/>
        <v>0</v>
      </c>
      <c r="O26" s="19">
        <f t="shared" si="4"/>
        <v>267.59999999999997</v>
      </c>
      <c r="P26" s="20">
        <v>0</v>
      </c>
      <c r="Q26" s="15">
        <f t="shared" si="5"/>
        <v>0</v>
      </c>
      <c r="R26" s="19">
        <f t="shared" si="6"/>
        <v>356.8</v>
      </c>
      <c r="S26" s="20">
        <v>0</v>
      </c>
      <c r="T26" s="15">
        <f t="shared" si="7"/>
        <v>0</v>
      </c>
      <c r="U26" s="16">
        <f t="shared" si="8"/>
        <v>446</v>
      </c>
      <c r="V26" s="17">
        <v>1</v>
      </c>
      <c r="W26" s="15">
        <f t="shared" si="9"/>
        <v>446</v>
      </c>
      <c r="X26" s="13">
        <f t="shared" si="10"/>
        <v>446</v>
      </c>
      <c r="Y26" s="3"/>
      <c r="Z26" s="4"/>
    </row>
    <row r="27" spans="1:26">
      <c r="A27" s="23" t="s">
        <v>28</v>
      </c>
      <c r="B27" s="24"/>
      <c r="C27" s="25"/>
      <c r="D27" s="25"/>
      <c r="E27" s="25"/>
      <c r="F27" s="25"/>
      <c r="G27" s="28"/>
      <c r="H27" s="27">
        <v>874</v>
      </c>
      <c r="I27" s="21">
        <f t="shared" si="0"/>
        <v>87.4</v>
      </c>
      <c r="J27" s="18">
        <v>0</v>
      </c>
      <c r="K27" s="15">
        <f t="shared" si="1"/>
        <v>0</v>
      </c>
      <c r="L27" s="19">
        <f t="shared" si="2"/>
        <v>174.8</v>
      </c>
      <c r="M27" s="20">
        <v>0</v>
      </c>
      <c r="N27" s="15">
        <f t="shared" si="3"/>
        <v>0</v>
      </c>
      <c r="O27" s="19">
        <f t="shared" si="4"/>
        <v>524.4</v>
      </c>
      <c r="P27" s="20">
        <v>0</v>
      </c>
      <c r="Q27" s="15">
        <f t="shared" si="5"/>
        <v>0</v>
      </c>
      <c r="R27" s="19">
        <f t="shared" si="6"/>
        <v>699.2</v>
      </c>
      <c r="S27" s="20">
        <v>0</v>
      </c>
      <c r="T27" s="15">
        <f t="shared" si="7"/>
        <v>0</v>
      </c>
      <c r="U27" s="16">
        <f t="shared" si="8"/>
        <v>874</v>
      </c>
      <c r="V27" s="17">
        <v>1</v>
      </c>
      <c r="W27" s="15">
        <f t="shared" si="9"/>
        <v>874</v>
      </c>
      <c r="X27" s="13">
        <f t="shared" si="10"/>
        <v>874</v>
      </c>
      <c r="Y27" s="3"/>
      <c r="Z27" s="4"/>
    </row>
    <row r="28" spans="1:26">
      <c r="A28" s="23" t="s">
        <v>29</v>
      </c>
      <c r="B28" s="24"/>
      <c r="C28" s="25"/>
      <c r="D28" s="25"/>
      <c r="E28" s="25"/>
      <c r="F28" s="25"/>
      <c r="G28" s="28"/>
      <c r="H28" s="27">
        <v>456</v>
      </c>
      <c r="I28" s="21">
        <f t="shared" si="0"/>
        <v>45.6</v>
      </c>
      <c r="J28" s="18">
        <v>0</v>
      </c>
      <c r="K28" s="15">
        <f t="shared" si="1"/>
        <v>0</v>
      </c>
      <c r="L28" s="19">
        <f t="shared" si="2"/>
        <v>91.2</v>
      </c>
      <c r="M28" s="20">
        <v>0</v>
      </c>
      <c r="N28" s="15">
        <f t="shared" si="3"/>
        <v>0</v>
      </c>
      <c r="O28" s="19">
        <f t="shared" si="4"/>
        <v>273.59999999999997</v>
      </c>
      <c r="P28" s="20">
        <v>0</v>
      </c>
      <c r="Q28" s="15">
        <f t="shared" si="5"/>
        <v>0</v>
      </c>
      <c r="R28" s="19">
        <f t="shared" si="6"/>
        <v>364.8</v>
      </c>
      <c r="S28" s="20">
        <v>0</v>
      </c>
      <c r="T28" s="15">
        <f t="shared" si="7"/>
        <v>0</v>
      </c>
      <c r="U28" s="16">
        <f t="shared" si="8"/>
        <v>456</v>
      </c>
      <c r="V28" s="17">
        <v>1</v>
      </c>
      <c r="W28" s="15">
        <f t="shared" si="9"/>
        <v>456</v>
      </c>
      <c r="X28" s="13">
        <f t="shared" si="10"/>
        <v>456</v>
      </c>
      <c r="Y28" s="3"/>
      <c r="Z28" s="4"/>
    </row>
    <row r="29" spans="1:26">
      <c r="A29" s="23">
        <v>9</v>
      </c>
      <c r="B29" s="24"/>
      <c r="C29" s="25"/>
      <c r="D29" s="25"/>
      <c r="E29" s="25"/>
      <c r="F29" s="25"/>
      <c r="G29" s="28"/>
      <c r="H29" s="27">
        <v>1570</v>
      </c>
      <c r="I29" s="21">
        <f t="shared" si="0"/>
        <v>157</v>
      </c>
      <c r="J29" s="18">
        <v>0</v>
      </c>
      <c r="K29" s="15">
        <f t="shared" si="1"/>
        <v>0</v>
      </c>
      <c r="L29" s="19">
        <f t="shared" si="2"/>
        <v>314</v>
      </c>
      <c r="M29" s="20">
        <v>0</v>
      </c>
      <c r="N29" s="15">
        <f t="shared" si="3"/>
        <v>0</v>
      </c>
      <c r="O29" s="19">
        <f t="shared" si="4"/>
        <v>942</v>
      </c>
      <c r="P29" s="20">
        <v>0</v>
      </c>
      <c r="Q29" s="15">
        <f t="shared" si="5"/>
        <v>0</v>
      </c>
      <c r="R29" s="19">
        <f t="shared" si="6"/>
        <v>1256</v>
      </c>
      <c r="S29" s="20">
        <v>0</v>
      </c>
      <c r="T29" s="15">
        <f t="shared" si="7"/>
        <v>0</v>
      </c>
      <c r="U29" s="16">
        <f t="shared" si="8"/>
        <v>1570</v>
      </c>
      <c r="V29" s="17">
        <v>1</v>
      </c>
      <c r="W29" s="15">
        <f t="shared" si="9"/>
        <v>1570</v>
      </c>
      <c r="X29" s="13">
        <f t="shared" si="10"/>
        <v>1570</v>
      </c>
      <c r="Y29" s="3"/>
      <c r="Z29" s="4"/>
    </row>
    <row r="30" spans="1:26">
      <c r="A30" s="23" t="s">
        <v>23</v>
      </c>
      <c r="B30" s="24"/>
      <c r="C30" s="25"/>
      <c r="D30" s="25"/>
      <c r="E30" s="25"/>
      <c r="F30" s="25"/>
      <c r="G30" s="28"/>
      <c r="H30" s="27">
        <v>4827</v>
      </c>
      <c r="I30" s="21">
        <f t="shared" si="0"/>
        <v>482.70000000000005</v>
      </c>
      <c r="J30" s="18">
        <v>0</v>
      </c>
      <c r="K30" s="15">
        <f t="shared" si="1"/>
        <v>0</v>
      </c>
      <c r="L30" s="19">
        <f t="shared" si="2"/>
        <v>965.40000000000009</v>
      </c>
      <c r="M30" s="20">
        <v>0</v>
      </c>
      <c r="N30" s="15">
        <f t="shared" si="3"/>
        <v>0</v>
      </c>
      <c r="O30" s="19">
        <f t="shared" si="4"/>
        <v>2896.2</v>
      </c>
      <c r="P30" s="20">
        <v>0</v>
      </c>
      <c r="Q30" s="15">
        <f t="shared" si="5"/>
        <v>0</v>
      </c>
      <c r="R30" s="19">
        <f t="shared" si="6"/>
        <v>3861.6000000000004</v>
      </c>
      <c r="S30" s="20">
        <v>0</v>
      </c>
      <c r="T30" s="15">
        <f t="shared" si="7"/>
        <v>0</v>
      </c>
      <c r="U30" s="16">
        <f t="shared" si="8"/>
        <v>4827</v>
      </c>
      <c r="V30" s="17">
        <v>1</v>
      </c>
      <c r="W30" s="15">
        <f t="shared" si="9"/>
        <v>4827</v>
      </c>
      <c r="X30" s="13">
        <f t="shared" si="10"/>
        <v>4827</v>
      </c>
      <c r="Y30" s="3"/>
      <c r="Z30" s="4"/>
    </row>
    <row r="31" spans="1:26">
      <c r="A31" s="23">
        <v>7</v>
      </c>
      <c r="B31" s="24"/>
      <c r="C31" s="25"/>
      <c r="D31" s="25"/>
      <c r="E31" s="25"/>
      <c r="F31" s="25"/>
      <c r="G31" s="28"/>
      <c r="H31" s="27">
        <v>684</v>
      </c>
      <c r="I31" s="21">
        <f t="shared" si="0"/>
        <v>68.400000000000006</v>
      </c>
      <c r="J31" s="18">
        <v>0</v>
      </c>
      <c r="K31" s="15">
        <f t="shared" si="1"/>
        <v>0</v>
      </c>
      <c r="L31" s="19">
        <f t="shared" si="2"/>
        <v>136.80000000000001</v>
      </c>
      <c r="M31" s="20">
        <v>0</v>
      </c>
      <c r="N31" s="15">
        <f t="shared" si="3"/>
        <v>0</v>
      </c>
      <c r="O31" s="19">
        <f t="shared" si="4"/>
        <v>410.4</v>
      </c>
      <c r="P31" s="20">
        <v>0</v>
      </c>
      <c r="Q31" s="15">
        <f t="shared" si="5"/>
        <v>0</v>
      </c>
      <c r="R31" s="19">
        <f t="shared" si="6"/>
        <v>547.20000000000005</v>
      </c>
      <c r="S31" s="20">
        <v>0</v>
      </c>
      <c r="T31" s="15">
        <f t="shared" si="7"/>
        <v>0</v>
      </c>
      <c r="U31" s="16">
        <f t="shared" si="8"/>
        <v>684</v>
      </c>
      <c r="V31" s="17">
        <v>1</v>
      </c>
      <c r="W31" s="15">
        <f t="shared" si="9"/>
        <v>684</v>
      </c>
      <c r="X31" s="13">
        <f t="shared" si="10"/>
        <v>684</v>
      </c>
      <c r="Y31" s="3"/>
      <c r="Z31" s="4"/>
    </row>
    <row r="32" spans="1:26">
      <c r="A32" s="23" t="s">
        <v>30</v>
      </c>
      <c r="B32" s="24"/>
      <c r="C32" s="25"/>
      <c r="D32" s="25"/>
      <c r="E32" s="25"/>
      <c r="F32" s="25"/>
      <c r="G32" s="28"/>
      <c r="H32" s="27">
        <v>565</v>
      </c>
      <c r="I32" s="21">
        <f t="shared" si="0"/>
        <v>56.5</v>
      </c>
      <c r="J32" s="18">
        <v>0</v>
      </c>
      <c r="K32" s="15">
        <f t="shared" si="1"/>
        <v>0</v>
      </c>
      <c r="L32" s="19">
        <f t="shared" si="2"/>
        <v>113</v>
      </c>
      <c r="M32" s="20">
        <v>0</v>
      </c>
      <c r="N32" s="15">
        <f t="shared" si="3"/>
        <v>0</v>
      </c>
      <c r="O32" s="19">
        <f t="shared" si="4"/>
        <v>339</v>
      </c>
      <c r="P32" s="20">
        <v>0</v>
      </c>
      <c r="Q32" s="15">
        <f t="shared" si="5"/>
        <v>0</v>
      </c>
      <c r="R32" s="19">
        <f t="shared" si="6"/>
        <v>452</v>
      </c>
      <c r="S32" s="20">
        <v>0</v>
      </c>
      <c r="T32" s="15">
        <f t="shared" si="7"/>
        <v>0</v>
      </c>
      <c r="U32" s="16">
        <f t="shared" si="8"/>
        <v>565</v>
      </c>
      <c r="V32" s="17">
        <v>1</v>
      </c>
      <c r="W32" s="15">
        <f t="shared" si="9"/>
        <v>565</v>
      </c>
      <c r="X32" s="13">
        <f t="shared" si="10"/>
        <v>565</v>
      </c>
      <c r="Y32" s="3"/>
      <c r="Z32" s="4"/>
    </row>
    <row r="33" spans="1:26">
      <c r="A33" s="23" t="s">
        <v>31</v>
      </c>
      <c r="B33" s="24"/>
      <c r="C33" s="25"/>
      <c r="D33" s="25"/>
      <c r="E33" s="25"/>
      <c r="F33" s="25"/>
      <c r="G33" s="28"/>
      <c r="H33" s="27">
        <v>584</v>
      </c>
      <c r="I33" s="21">
        <f t="shared" si="0"/>
        <v>58.400000000000006</v>
      </c>
      <c r="J33" s="18">
        <v>0</v>
      </c>
      <c r="K33" s="15">
        <f t="shared" si="1"/>
        <v>0</v>
      </c>
      <c r="L33" s="19">
        <f t="shared" si="2"/>
        <v>116.80000000000001</v>
      </c>
      <c r="M33" s="20">
        <v>0</v>
      </c>
      <c r="N33" s="15">
        <f t="shared" si="3"/>
        <v>0</v>
      </c>
      <c r="O33" s="19">
        <f t="shared" si="4"/>
        <v>350.4</v>
      </c>
      <c r="P33" s="20">
        <v>0</v>
      </c>
      <c r="Q33" s="15">
        <f t="shared" si="5"/>
        <v>0</v>
      </c>
      <c r="R33" s="19">
        <f t="shared" si="6"/>
        <v>467.20000000000005</v>
      </c>
      <c r="S33" s="20">
        <v>0</v>
      </c>
      <c r="T33" s="15">
        <f t="shared" si="7"/>
        <v>0</v>
      </c>
      <c r="U33" s="16">
        <f t="shared" si="8"/>
        <v>584</v>
      </c>
      <c r="V33" s="17">
        <v>1</v>
      </c>
      <c r="W33" s="15">
        <f t="shared" si="9"/>
        <v>584</v>
      </c>
      <c r="X33" s="13">
        <f t="shared" si="10"/>
        <v>584</v>
      </c>
      <c r="Y33" s="3"/>
      <c r="Z33" s="4"/>
    </row>
    <row r="34" spans="1:26">
      <c r="A34" s="23">
        <v>10</v>
      </c>
      <c r="B34" s="24"/>
      <c r="C34" s="25"/>
      <c r="D34" s="25"/>
      <c r="E34" s="25"/>
      <c r="F34" s="25"/>
      <c r="G34" s="28"/>
      <c r="H34" s="27">
        <v>669</v>
      </c>
      <c r="I34" s="21">
        <f t="shared" si="0"/>
        <v>66.900000000000006</v>
      </c>
      <c r="J34" s="18">
        <v>0</v>
      </c>
      <c r="K34" s="15">
        <f t="shared" si="1"/>
        <v>0</v>
      </c>
      <c r="L34" s="19">
        <f t="shared" si="2"/>
        <v>133.80000000000001</v>
      </c>
      <c r="M34" s="20">
        <v>0</v>
      </c>
      <c r="N34" s="15">
        <f t="shared" si="3"/>
        <v>0</v>
      </c>
      <c r="O34" s="19">
        <f t="shared" si="4"/>
        <v>401.4</v>
      </c>
      <c r="P34" s="20">
        <v>0</v>
      </c>
      <c r="Q34" s="15">
        <f t="shared" si="5"/>
        <v>0</v>
      </c>
      <c r="R34" s="19">
        <f t="shared" si="6"/>
        <v>535.20000000000005</v>
      </c>
      <c r="S34" s="20">
        <v>0</v>
      </c>
      <c r="T34" s="15">
        <f t="shared" si="7"/>
        <v>0</v>
      </c>
      <c r="U34" s="16">
        <f t="shared" si="8"/>
        <v>669</v>
      </c>
      <c r="V34" s="17">
        <v>1</v>
      </c>
      <c r="W34" s="15">
        <f t="shared" si="9"/>
        <v>669</v>
      </c>
      <c r="X34" s="13">
        <f t="shared" si="10"/>
        <v>669</v>
      </c>
      <c r="Y34" s="3"/>
      <c r="Z34" s="4"/>
    </row>
    <row r="35" spans="1:26">
      <c r="A35" s="23" t="s">
        <v>24</v>
      </c>
      <c r="B35" s="24"/>
      <c r="C35" s="25"/>
      <c r="D35" s="25"/>
      <c r="E35" s="25"/>
      <c r="F35" s="25"/>
      <c r="G35" s="28"/>
      <c r="H35" s="27">
        <v>588</v>
      </c>
      <c r="I35" s="21">
        <f t="shared" si="0"/>
        <v>58.800000000000004</v>
      </c>
      <c r="J35" s="18">
        <v>0</v>
      </c>
      <c r="K35" s="15">
        <f t="shared" si="1"/>
        <v>0</v>
      </c>
      <c r="L35" s="19">
        <f t="shared" si="2"/>
        <v>117.60000000000001</v>
      </c>
      <c r="M35" s="20">
        <v>0</v>
      </c>
      <c r="N35" s="15">
        <f t="shared" si="3"/>
        <v>0</v>
      </c>
      <c r="O35" s="19">
        <f t="shared" si="4"/>
        <v>352.8</v>
      </c>
      <c r="P35" s="20">
        <v>0</v>
      </c>
      <c r="Q35" s="15">
        <f t="shared" si="5"/>
        <v>0</v>
      </c>
      <c r="R35" s="19">
        <f t="shared" si="6"/>
        <v>470.40000000000003</v>
      </c>
      <c r="S35" s="20">
        <v>0</v>
      </c>
      <c r="T35" s="15">
        <f t="shared" si="7"/>
        <v>0</v>
      </c>
      <c r="U35" s="16">
        <f t="shared" si="8"/>
        <v>588</v>
      </c>
      <c r="V35" s="17">
        <v>1</v>
      </c>
      <c r="W35" s="15">
        <f t="shared" si="9"/>
        <v>588</v>
      </c>
      <c r="X35" s="13">
        <f t="shared" si="10"/>
        <v>588</v>
      </c>
      <c r="Y35" s="3"/>
      <c r="Z35" s="4"/>
    </row>
    <row r="36" spans="1:26">
      <c r="A36" s="23">
        <v>8</v>
      </c>
      <c r="B36" s="24"/>
      <c r="C36" s="25"/>
      <c r="D36" s="25"/>
      <c r="E36" s="25"/>
      <c r="F36" s="25"/>
      <c r="G36" s="28"/>
      <c r="H36" s="27">
        <v>549</v>
      </c>
      <c r="I36" s="21">
        <f t="shared" si="0"/>
        <v>54.900000000000006</v>
      </c>
      <c r="J36" s="18">
        <v>0</v>
      </c>
      <c r="K36" s="15">
        <f t="shared" si="1"/>
        <v>0</v>
      </c>
      <c r="L36" s="19">
        <f t="shared" si="2"/>
        <v>109.80000000000001</v>
      </c>
      <c r="M36" s="20">
        <v>0</v>
      </c>
      <c r="N36" s="15">
        <f t="shared" si="3"/>
        <v>0</v>
      </c>
      <c r="O36" s="19">
        <f t="shared" si="4"/>
        <v>329.4</v>
      </c>
      <c r="P36" s="20">
        <v>0</v>
      </c>
      <c r="Q36" s="15">
        <f t="shared" si="5"/>
        <v>0</v>
      </c>
      <c r="R36" s="19">
        <f t="shared" si="6"/>
        <v>439.20000000000005</v>
      </c>
      <c r="S36" s="20">
        <v>0</v>
      </c>
      <c r="T36" s="15">
        <f t="shared" si="7"/>
        <v>0</v>
      </c>
      <c r="U36" s="16">
        <f t="shared" si="8"/>
        <v>549</v>
      </c>
      <c r="V36" s="17">
        <v>1</v>
      </c>
      <c r="W36" s="15">
        <f t="shared" si="9"/>
        <v>549</v>
      </c>
      <c r="X36" s="13">
        <f t="shared" si="10"/>
        <v>549</v>
      </c>
      <c r="Y36" s="3"/>
      <c r="Z36" s="4"/>
    </row>
    <row r="37" spans="1:26">
      <c r="A37" s="23" t="s">
        <v>32</v>
      </c>
      <c r="B37" s="24"/>
      <c r="C37" s="25"/>
      <c r="D37" s="25"/>
      <c r="E37" s="25"/>
      <c r="F37" s="25"/>
      <c r="G37" s="28"/>
      <c r="H37" s="27">
        <v>7122</v>
      </c>
      <c r="I37" s="21">
        <f t="shared" si="0"/>
        <v>712.2</v>
      </c>
      <c r="J37" s="18">
        <v>0</v>
      </c>
      <c r="K37" s="15">
        <f t="shared" si="1"/>
        <v>0</v>
      </c>
      <c r="L37" s="19">
        <f t="shared" si="2"/>
        <v>1424.4</v>
      </c>
      <c r="M37" s="20">
        <v>0</v>
      </c>
      <c r="N37" s="15">
        <f t="shared" si="3"/>
        <v>0</v>
      </c>
      <c r="O37" s="19">
        <f t="shared" si="4"/>
        <v>4273.2</v>
      </c>
      <c r="P37" s="20">
        <v>0</v>
      </c>
      <c r="Q37" s="15">
        <f t="shared" si="5"/>
        <v>0</v>
      </c>
      <c r="R37" s="19">
        <f t="shared" si="6"/>
        <v>5697.6</v>
      </c>
      <c r="S37" s="20">
        <v>0</v>
      </c>
      <c r="T37" s="15">
        <f t="shared" si="7"/>
        <v>0</v>
      </c>
      <c r="U37" s="16">
        <f t="shared" si="8"/>
        <v>7122</v>
      </c>
      <c r="V37" s="17">
        <v>1</v>
      </c>
      <c r="W37" s="15">
        <f t="shared" si="9"/>
        <v>7122</v>
      </c>
      <c r="X37" s="13">
        <f t="shared" si="10"/>
        <v>7122</v>
      </c>
      <c r="Y37" s="3"/>
      <c r="Z37" s="4"/>
    </row>
    <row r="38" spans="1:26">
      <c r="A38" s="23" t="s">
        <v>33</v>
      </c>
      <c r="B38" s="24"/>
      <c r="C38" s="25"/>
      <c r="D38" s="25"/>
      <c r="E38" s="25"/>
      <c r="F38" s="25"/>
      <c r="G38" s="28"/>
      <c r="H38" s="27">
        <v>925</v>
      </c>
      <c r="I38" s="21">
        <f t="shared" si="0"/>
        <v>92.5</v>
      </c>
      <c r="J38" s="18">
        <v>0</v>
      </c>
      <c r="K38" s="15">
        <f t="shared" si="1"/>
        <v>0</v>
      </c>
      <c r="L38" s="19">
        <f t="shared" si="2"/>
        <v>185</v>
      </c>
      <c r="M38" s="20">
        <v>0</v>
      </c>
      <c r="N38" s="15">
        <f t="shared" si="3"/>
        <v>0</v>
      </c>
      <c r="O38" s="19">
        <f t="shared" si="4"/>
        <v>555</v>
      </c>
      <c r="P38" s="20">
        <v>0</v>
      </c>
      <c r="Q38" s="15">
        <f t="shared" si="5"/>
        <v>0</v>
      </c>
      <c r="R38" s="19">
        <f t="shared" si="6"/>
        <v>740</v>
      </c>
      <c r="S38" s="20">
        <v>0</v>
      </c>
      <c r="T38" s="15">
        <f t="shared" si="7"/>
        <v>0</v>
      </c>
      <c r="U38" s="16">
        <f t="shared" si="8"/>
        <v>925</v>
      </c>
      <c r="V38" s="17">
        <v>1</v>
      </c>
      <c r="W38" s="15">
        <f t="shared" si="9"/>
        <v>925</v>
      </c>
      <c r="X38" s="13">
        <f t="shared" si="10"/>
        <v>925</v>
      </c>
      <c r="Y38" s="3"/>
      <c r="Z38" s="4"/>
    </row>
    <row r="39" spans="1:26">
      <c r="A39" s="23">
        <v>11</v>
      </c>
      <c r="B39" s="24"/>
      <c r="C39" s="25"/>
      <c r="D39" s="25"/>
      <c r="E39" s="25"/>
      <c r="F39" s="25"/>
      <c r="G39" s="28"/>
      <c r="H39" s="27">
        <v>493</v>
      </c>
      <c r="I39" s="21">
        <f t="shared" si="0"/>
        <v>49.300000000000004</v>
      </c>
      <c r="J39" s="18">
        <v>0</v>
      </c>
      <c r="K39" s="15">
        <f t="shared" si="1"/>
        <v>0</v>
      </c>
      <c r="L39" s="19">
        <f t="shared" si="2"/>
        <v>98.600000000000009</v>
      </c>
      <c r="M39" s="20">
        <v>0</v>
      </c>
      <c r="N39" s="15">
        <f t="shared" si="3"/>
        <v>0</v>
      </c>
      <c r="O39" s="19">
        <f t="shared" si="4"/>
        <v>295.8</v>
      </c>
      <c r="P39" s="20">
        <v>0</v>
      </c>
      <c r="Q39" s="15">
        <f t="shared" si="5"/>
        <v>0</v>
      </c>
      <c r="R39" s="19">
        <f t="shared" si="6"/>
        <v>394.40000000000003</v>
      </c>
      <c r="S39" s="20">
        <v>0</v>
      </c>
      <c r="T39" s="15">
        <f t="shared" si="7"/>
        <v>0</v>
      </c>
      <c r="U39" s="16">
        <f t="shared" si="8"/>
        <v>493</v>
      </c>
      <c r="V39" s="17">
        <v>1</v>
      </c>
      <c r="W39" s="15">
        <f t="shared" si="9"/>
        <v>493</v>
      </c>
      <c r="X39" s="13">
        <f t="shared" si="10"/>
        <v>493</v>
      </c>
      <c r="Y39" s="3"/>
      <c r="Z39" s="4"/>
    </row>
    <row r="40" spans="1:26">
      <c r="A40" s="23" t="s">
        <v>25</v>
      </c>
      <c r="B40" s="24"/>
      <c r="C40" s="25"/>
      <c r="D40" s="25"/>
      <c r="E40" s="25"/>
      <c r="F40" s="25"/>
      <c r="G40" s="28"/>
      <c r="H40" s="27">
        <v>453</v>
      </c>
      <c r="I40" s="21">
        <f t="shared" si="0"/>
        <v>45.300000000000004</v>
      </c>
      <c r="J40" s="18">
        <v>0</v>
      </c>
      <c r="K40" s="15">
        <f t="shared" si="1"/>
        <v>0</v>
      </c>
      <c r="L40" s="19">
        <f t="shared" si="2"/>
        <v>90.600000000000009</v>
      </c>
      <c r="M40" s="20">
        <v>0</v>
      </c>
      <c r="N40" s="15">
        <f t="shared" si="3"/>
        <v>0</v>
      </c>
      <c r="O40" s="19">
        <f t="shared" si="4"/>
        <v>271.8</v>
      </c>
      <c r="P40" s="20">
        <v>0</v>
      </c>
      <c r="Q40" s="15">
        <f t="shared" si="5"/>
        <v>0</v>
      </c>
      <c r="R40" s="19">
        <f t="shared" si="6"/>
        <v>362.40000000000003</v>
      </c>
      <c r="S40" s="20">
        <v>0</v>
      </c>
      <c r="T40" s="15">
        <f t="shared" si="7"/>
        <v>0</v>
      </c>
      <c r="U40" s="16">
        <f t="shared" si="8"/>
        <v>453</v>
      </c>
      <c r="V40" s="17">
        <v>1</v>
      </c>
      <c r="W40" s="15">
        <f t="shared" si="9"/>
        <v>453</v>
      </c>
      <c r="X40" s="13">
        <f t="shared" si="10"/>
        <v>453</v>
      </c>
      <c r="Y40" s="3"/>
      <c r="Z40" s="4"/>
    </row>
    <row r="41" spans="1:26">
      <c r="A41" s="23">
        <v>9</v>
      </c>
      <c r="B41" s="24"/>
      <c r="C41" s="25"/>
      <c r="D41" s="25"/>
      <c r="E41" s="25"/>
      <c r="F41" s="25"/>
      <c r="G41" s="28"/>
      <c r="H41" s="27">
        <v>441</v>
      </c>
      <c r="I41" s="21">
        <f t="shared" si="0"/>
        <v>44.1</v>
      </c>
      <c r="J41" s="18">
        <v>0</v>
      </c>
      <c r="K41" s="15">
        <f t="shared" si="1"/>
        <v>0</v>
      </c>
      <c r="L41" s="19">
        <f t="shared" si="2"/>
        <v>88.2</v>
      </c>
      <c r="M41" s="20">
        <v>0</v>
      </c>
      <c r="N41" s="15">
        <f t="shared" si="3"/>
        <v>0</v>
      </c>
      <c r="O41" s="19">
        <f t="shared" si="4"/>
        <v>264.59999999999997</v>
      </c>
      <c r="P41" s="20">
        <v>0</v>
      </c>
      <c r="Q41" s="15">
        <f t="shared" si="5"/>
        <v>0</v>
      </c>
      <c r="R41" s="19">
        <f t="shared" si="6"/>
        <v>352.8</v>
      </c>
      <c r="S41" s="20">
        <v>0</v>
      </c>
      <c r="T41" s="15">
        <f t="shared" si="7"/>
        <v>0</v>
      </c>
      <c r="U41" s="16">
        <f t="shared" si="8"/>
        <v>441</v>
      </c>
      <c r="V41" s="17">
        <v>1</v>
      </c>
      <c r="W41" s="15">
        <f t="shared" si="9"/>
        <v>441</v>
      </c>
      <c r="X41" s="13">
        <f t="shared" si="10"/>
        <v>441</v>
      </c>
      <c r="Y41" s="3"/>
      <c r="Z41" s="4"/>
    </row>
    <row r="42" spans="1:26">
      <c r="A42" s="23" t="s">
        <v>34</v>
      </c>
      <c r="B42" s="24"/>
      <c r="C42" s="25"/>
      <c r="D42" s="25"/>
      <c r="E42" s="25"/>
      <c r="F42" s="25"/>
      <c r="G42" s="28"/>
      <c r="H42" s="27">
        <v>616</v>
      </c>
      <c r="I42" s="21">
        <f t="shared" si="0"/>
        <v>61.6</v>
      </c>
      <c r="J42" s="18">
        <v>0</v>
      </c>
      <c r="K42" s="15">
        <f t="shared" si="1"/>
        <v>0</v>
      </c>
      <c r="L42" s="19">
        <f t="shared" si="2"/>
        <v>123.2</v>
      </c>
      <c r="M42" s="20">
        <v>0</v>
      </c>
      <c r="N42" s="15">
        <f t="shared" si="3"/>
        <v>0</v>
      </c>
      <c r="O42" s="19">
        <f t="shared" si="4"/>
        <v>369.59999999999997</v>
      </c>
      <c r="P42" s="20">
        <v>0</v>
      </c>
      <c r="Q42" s="15">
        <f t="shared" si="5"/>
        <v>0</v>
      </c>
      <c r="R42" s="19">
        <f t="shared" si="6"/>
        <v>492.8</v>
      </c>
      <c r="S42" s="20">
        <v>0</v>
      </c>
      <c r="T42" s="15">
        <f t="shared" si="7"/>
        <v>0</v>
      </c>
      <c r="U42" s="16">
        <f t="shared" si="8"/>
        <v>616</v>
      </c>
      <c r="V42" s="17">
        <v>1</v>
      </c>
      <c r="W42" s="15">
        <f t="shared" si="9"/>
        <v>616</v>
      </c>
      <c r="X42" s="13">
        <f t="shared" si="10"/>
        <v>616</v>
      </c>
      <c r="Y42" s="3"/>
      <c r="Z42" s="4"/>
    </row>
    <row r="43" spans="1:26">
      <c r="A43" s="23" t="s">
        <v>35</v>
      </c>
      <c r="B43" s="24"/>
      <c r="C43" s="25"/>
      <c r="D43" s="25"/>
      <c r="E43" s="25"/>
      <c r="F43" s="25"/>
      <c r="G43" s="28"/>
      <c r="H43" s="27">
        <v>361</v>
      </c>
      <c r="I43" s="21">
        <f t="shared" si="0"/>
        <v>36.1</v>
      </c>
      <c r="J43" s="18">
        <v>0</v>
      </c>
      <c r="K43" s="15">
        <f t="shared" si="1"/>
        <v>0</v>
      </c>
      <c r="L43" s="19">
        <f t="shared" si="2"/>
        <v>72.2</v>
      </c>
      <c r="M43" s="20">
        <v>0</v>
      </c>
      <c r="N43" s="15">
        <f t="shared" si="3"/>
        <v>0</v>
      </c>
      <c r="O43" s="19">
        <f t="shared" si="4"/>
        <v>216.6</v>
      </c>
      <c r="P43" s="20">
        <v>0</v>
      </c>
      <c r="Q43" s="15">
        <f t="shared" si="5"/>
        <v>0</v>
      </c>
      <c r="R43" s="19">
        <f t="shared" si="6"/>
        <v>288.8</v>
      </c>
      <c r="S43" s="20">
        <v>0</v>
      </c>
      <c r="T43" s="15">
        <f t="shared" si="7"/>
        <v>0</v>
      </c>
      <c r="U43" s="16">
        <f t="shared" si="8"/>
        <v>361</v>
      </c>
      <c r="V43" s="17">
        <v>1</v>
      </c>
      <c r="W43" s="15">
        <f t="shared" si="9"/>
        <v>361</v>
      </c>
      <c r="X43" s="13">
        <f t="shared" si="10"/>
        <v>361</v>
      </c>
      <c r="Y43" s="3"/>
      <c r="Z43" s="4"/>
    </row>
    <row r="44" spans="1:26">
      <c r="A44" s="23">
        <v>12</v>
      </c>
      <c r="B44" s="24"/>
      <c r="C44" s="25"/>
      <c r="D44" s="25"/>
      <c r="E44" s="25"/>
      <c r="F44" s="25"/>
      <c r="G44" s="28"/>
      <c r="H44" s="27">
        <v>691</v>
      </c>
      <c r="I44" s="21">
        <f t="shared" si="0"/>
        <v>69.100000000000009</v>
      </c>
      <c r="J44" s="18">
        <v>0</v>
      </c>
      <c r="K44" s="15">
        <f t="shared" si="1"/>
        <v>0</v>
      </c>
      <c r="L44" s="19">
        <f t="shared" si="2"/>
        <v>138.20000000000002</v>
      </c>
      <c r="M44" s="20">
        <v>0</v>
      </c>
      <c r="N44" s="15">
        <f t="shared" si="3"/>
        <v>0</v>
      </c>
      <c r="O44" s="19">
        <f t="shared" si="4"/>
        <v>414.59999999999997</v>
      </c>
      <c r="P44" s="20">
        <v>0</v>
      </c>
      <c r="Q44" s="15">
        <f t="shared" si="5"/>
        <v>0</v>
      </c>
      <c r="R44" s="19">
        <f t="shared" si="6"/>
        <v>552.80000000000007</v>
      </c>
      <c r="S44" s="20">
        <v>0</v>
      </c>
      <c r="T44" s="15">
        <f t="shared" si="7"/>
        <v>0</v>
      </c>
      <c r="U44" s="16">
        <f t="shared" si="8"/>
        <v>691</v>
      </c>
      <c r="V44" s="17">
        <v>1</v>
      </c>
      <c r="W44" s="15">
        <f t="shared" si="9"/>
        <v>691</v>
      </c>
      <c r="X44" s="13">
        <f t="shared" si="10"/>
        <v>691</v>
      </c>
      <c r="Y44" s="3"/>
      <c r="Z44" s="4"/>
    </row>
    <row r="45" spans="1:26">
      <c r="A45" s="23" t="s">
        <v>26</v>
      </c>
      <c r="B45" s="24"/>
      <c r="C45" s="25"/>
      <c r="D45" s="25"/>
      <c r="E45" s="25"/>
      <c r="F45" s="25"/>
      <c r="G45" s="28"/>
      <c r="H45" s="27">
        <v>512</v>
      </c>
      <c r="I45" s="21">
        <f t="shared" si="0"/>
        <v>51.2</v>
      </c>
      <c r="J45" s="18">
        <v>0</v>
      </c>
      <c r="K45" s="15">
        <f t="shared" si="1"/>
        <v>0</v>
      </c>
      <c r="L45" s="19">
        <f t="shared" si="2"/>
        <v>102.4</v>
      </c>
      <c r="M45" s="20">
        <v>0</v>
      </c>
      <c r="N45" s="15">
        <f t="shared" si="3"/>
        <v>0</v>
      </c>
      <c r="O45" s="19">
        <f t="shared" si="4"/>
        <v>307.2</v>
      </c>
      <c r="P45" s="20">
        <v>0</v>
      </c>
      <c r="Q45" s="15">
        <f t="shared" si="5"/>
        <v>0</v>
      </c>
      <c r="R45" s="19">
        <f t="shared" si="6"/>
        <v>409.6</v>
      </c>
      <c r="S45" s="20">
        <v>0</v>
      </c>
      <c r="T45" s="15">
        <f t="shared" si="7"/>
        <v>0</v>
      </c>
      <c r="U45" s="16">
        <f t="shared" si="8"/>
        <v>512</v>
      </c>
      <c r="V45" s="17">
        <v>1</v>
      </c>
      <c r="W45" s="15">
        <f t="shared" si="9"/>
        <v>512</v>
      </c>
      <c r="X45" s="13">
        <f t="shared" si="10"/>
        <v>512</v>
      </c>
      <c r="Y45" s="3"/>
      <c r="Z45" s="4"/>
    </row>
    <row r="46" spans="1:26">
      <c r="A46" s="23">
        <v>10</v>
      </c>
      <c r="B46" s="24"/>
      <c r="C46" s="25"/>
      <c r="D46" s="25"/>
      <c r="E46" s="25"/>
      <c r="F46" s="25"/>
      <c r="G46" s="28"/>
      <c r="H46" s="27">
        <v>708</v>
      </c>
      <c r="I46" s="21">
        <f t="shared" si="0"/>
        <v>70.8</v>
      </c>
      <c r="J46" s="18">
        <v>0</v>
      </c>
      <c r="K46" s="15">
        <f t="shared" si="1"/>
        <v>0</v>
      </c>
      <c r="L46" s="19">
        <f t="shared" si="2"/>
        <v>141.6</v>
      </c>
      <c r="M46" s="20">
        <v>0</v>
      </c>
      <c r="N46" s="15">
        <f t="shared" si="3"/>
        <v>0</v>
      </c>
      <c r="O46" s="19">
        <f t="shared" si="4"/>
        <v>424.8</v>
      </c>
      <c r="P46" s="20">
        <v>0</v>
      </c>
      <c r="Q46" s="15">
        <f t="shared" si="5"/>
        <v>0</v>
      </c>
      <c r="R46" s="19">
        <f t="shared" si="6"/>
        <v>566.4</v>
      </c>
      <c r="S46" s="20">
        <v>0</v>
      </c>
      <c r="T46" s="15">
        <f t="shared" si="7"/>
        <v>0</v>
      </c>
      <c r="U46" s="16">
        <f t="shared" si="8"/>
        <v>708</v>
      </c>
      <c r="V46" s="17">
        <v>1</v>
      </c>
      <c r="W46" s="15">
        <f t="shared" si="9"/>
        <v>708</v>
      </c>
      <c r="X46" s="13">
        <f t="shared" si="10"/>
        <v>708</v>
      </c>
      <c r="Y46" s="3"/>
      <c r="Z46" s="4"/>
    </row>
    <row r="47" spans="1:26">
      <c r="A47" s="23" t="s">
        <v>36</v>
      </c>
      <c r="B47" s="24"/>
      <c r="C47" s="25"/>
      <c r="D47" s="25"/>
      <c r="E47" s="25"/>
      <c r="F47" s="25"/>
      <c r="G47" s="28"/>
      <c r="H47" s="27">
        <v>828</v>
      </c>
      <c r="I47" s="21">
        <f t="shared" si="0"/>
        <v>82.800000000000011</v>
      </c>
      <c r="J47" s="18">
        <v>0</v>
      </c>
      <c r="K47" s="15">
        <f t="shared" si="1"/>
        <v>0</v>
      </c>
      <c r="L47" s="19">
        <f t="shared" si="2"/>
        <v>165.60000000000002</v>
      </c>
      <c r="M47" s="20">
        <v>0</v>
      </c>
      <c r="N47" s="15">
        <f t="shared" si="3"/>
        <v>0</v>
      </c>
      <c r="O47" s="19">
        <f t="shared" si="4"/>
        <v>496.79999999999995</v>
      </c>
      <c r="P47" s="20">
        <v>0</v>
      </c>
      <c r="Q47" s="15">
        <f t="shared" si="5"/>
        <v>0</v>
      </c>
      <c r="R47" s="19">
        <f t="shared" si="6"/>
        <v>662.40000000000009</v>
      </c>
      <c r="S47" s="20">
        <v>0</v>
      </c>
      <c r="T47" s="15">
        <f t="shared" si="7"/>
        <v>0</v>
      </c>
      <c r="U47" s="16">
        <f t="shared" si="8"/>
        <v>828</v>
      </c>
      <c r="V47" s="17">
        <v>1</v>
      </c>
      <c r="W47" s="15">
        <f t="shared" si="9"/>
        <v>828</v>
      </c>
      <c r="X47" s="13">
        <f t="shared" si="10"/>
        <v>828</v>
      </c>
      <c r="Y47" s="3"/>
      <c r="Z47" s="4"/>
    </row>
    <row r="48" spans="1:26">
      <c r="A48" s="23" t="s">
        <v>37</v>
      </c>
      <c r="B48" s="24"/>
      <c r="C48" s="25"/>
      <c r="D48" s="25"/>
      <c r="E48" s="25"/>
      <c r="F48" s="25"/>
      <c r="G48" s="28"/>
      <c r="H48" s="27">
        <v>3136</v>
      </c>
      <c r="I48" s="21">
        <f t="shared" si="0"/>
        <v>313.60000000000002</v>
      </c>
      <c r="J48" s="18">
        <v>0</v>
      </c>
      <c r="K48" s="15">
        <f t="shared" si="1"/>
        <v>0</v>
      </c>
      <c r="L48" s="19">
        <f t="shared" si="2"/>
        <v>627.20000000000005</v>
      </c>
      <c r="M48" s="20">
        <v>0</v>
      </c>
      <c r="N48" s="15">
        <f t="shared" si="3"/>
        <v>0</v>
      </c>
      <c r="O48" s="19">
        <f t="shared" si="4"/>
        <v>1881.6</v>
      </c>
      <c r="P48" s="20">
        <v>0</v>
      </c>
      <c r="Q48" s="15">
        <f t="shared" si="5"/>
        <v>0</v>
      </c>
      <c r="R48" s="19">
        <f t="shared" si="6"/>
        <v>2508.8000000000002</v>
      </c>
      <c r="S48" s="20">
        <v>0</v>
      </c>
      <c r="T48" s="15">
        <f t="shared" si="7"/>
        <v>0</v>
      </c>
      <c r="U48" s="16">
        <f t="shared" si="8"/>
        <v>3136</v>
      </c>
      <c r="V48" s="17">
        <v>1</v>
      </c>
      <c r="W48" s="15">
        <f t="shared" si="9"/>
        <v>3136</v>
      </c>
      <c r="X48" s="13">
        <f t="shared" si="10"/>
        <v>3136</v>
      </c>
      <c r="Y48" s="3"/>
      <c r="Z48" s="4"/>
    </row>
    <row r="49" spans="1:26">
      <c r="A49" s="23">
        <v>13</v>
      </c>
      <c r="B49" s="24"/>
      <c r="C49" s="25"/>
      <c r="D49" s="25"/>
      <c r="E49" s="25"/>
      <c r="F49" s="25"/>
      <c r="G49" s="28"/>
      <c r="H49" s="27">
        <v>577</v>
      </c>
      <c r="I49" s="21">
        <f t="shared" si="0"/>
        <v>57.7</v>
      </c>
      <c r="J49" s="18">
        <v>0</v>
      </c>
      <c r="K49" s="15">
        <f t="shared" si="1"/>
        <v>0</v>
      </c>
      <c r="L49" s="19">
        <f t="shared" si="2"/>
        <v>115.4</v>
      </c>
      <c r="M49" s="20">
        <v>0</v>
      </c>
      <c r="N49" s="15">
        <f t="shared" si="3"/>
        <v>0</v>
      </c>
      <c r="O49" s="19">
        <f t="shared" si="4"/>
        <v>346.2</v>
      </c>
      <c r="P49" s="20">
        <v>0</v>
      </c>
      <c r="Q49" s="15">
        <f t="shared" si="5"/>
        <v>0</v>
      </c>
      <c r="R49" s="19">
        <f t="shared" si="6"/>
        <v>461.6</v>
      </c>
      <c r="S49" s="20">
        <v>0</v>
      </c>
      <c r="T49" s="15">
        <f t="shared" si="7"/>
        <v>0</v>
      </c>
      <c r="U49" s="16">
        <f t="shared" si="8"/>
        <v>577</v>
      </c>
      <c r="V49" s="17">
        <v>1</v>
      </c>
      <c r="W49" s="15">
        <f t="shared" si="9"/>
        <v>577</v>
      </c>
      <c r="X49" s="13">
        <f t="shared" si="10"/>
        <v>577</v>
      </c>
      <c r="Y49" s="3"/>
      <c r="Z49" s="4"/>
    </row>
    <row r="50" spans="1:26">
      <c r="A50" s="23" t="s">
        <v>27</v>
      </c>
      <c r="B50" s="24"/>
      <c r="C50" s="25"/>
      <c r="D50" s="25"/>
      <c r="E50" s="25"/>
      <c r="F50" s="25"/>
      <c r="G50" s="28"/>
      <c r="H50" s="27">
        <v>696</v>
      </c>
      <c r="I50" s="21">
        <f t="shared" si="0"/>
        <v>69.600000000000009</v>
      </c>
      <c r="J50" s="18">
        <v>0</v>
      </c>
      <c r="K50" s="15">
        <f t="shared" si="1"/>
        <v>0</v>
      </c>
      <c r="L50" s="19">
        <f t="shared" si="2"/>
        <v>139.20000000000002</v>
      </c>
      <c r="M50" s="20">
        <v>0</v>
      </c>
      <c r="N50" s="15">
        <f t="shared" si="3"/>
        <v>0</v>
      </c>
      <c r="O50" s="19">
        <f t="shared" si="4"/>
        <v>417.59999999999997</v>
      </c>
      <c r="P50" s="20">
        <v>0</v>
      </c>
      <c r="Q50" s="15">
        <f t="shared" si="5"/>
        <v>0</v>
      </c>
      <c r="R50" s="19">
        <f t="shared" si="6"/>
        <v>556.80000000000007</v>
      </c>
      <c r="S50" s="20">
        <v>0</v>
      </c>
      <c r="T50" s="15">
        <f t="shared" si="7"/>
        <v>0</v>
      </c>
      <c r="U50" s="16">
        <f t="shared" si="8"/>
        <v>696</v>
      </c>
      <c r="V50" s="17">
        <v>1</v>
      </c>
      <c r="W50" s="15">
        <f t="shared" si="9"/>
        <v>696</v>
      </c>
      <c r="X50" s="13">
        <f t="shared" si="10"/>
        <v>696</v>
      </c>
      <c r="Y50" s="3"/>
      <c r="Z50" s="4"/>
    </row>
    <row r="51" spans="1:26">
      <c r="A51" s="23">
        <v>11</v>
      </c>
      <c r="B51" s="24"/>
      <c r="C51" s="25"/>
      <c r="D51" s="25"/>
      <c r="E51" s="25"/>
      <c r="F51" s="25"/>
      <c r="G51" s="28"/>
      <c r="H51" s="27">
        <v>980</v>
      </c>
      <c r="I51" s="21">
        <f t="shared" si="0"/>
        <v>98</v>
      </c>
      <c r="J51" s="18">
        <v>0</v>
      </c>
      <c r="K51" s="15">
        <f t="shared" si="1"/>
        <v>0</v>
      </c>
      <c r="L51" s="19">
        <f t="shared" si="2"/>
        <v>196</v>
      </c>
      <c r="M51" s="20">
        <v>0</v>
      </c>
      <c r="N51" s="15">
        <f t="shared" si="3"/>
        <v>0</v>
      </c>
      <c r="O51" s="19">
        <f t="shared" si="4"/>
        <v>588</v>
      </c>
      <c r="P51" s="20">
        <v>0</v>
      </c>
      <c r="Q51" s="15">
        <f t="shared" si="5"/>
        <v>0</v>
      </c>
      <c r="R51" s="19">
        <f t="shared" si="6"/>
        <v>784</v>
      </c>
      <c r="S51" s="20">
        <v>0</v>
      </c>
      <c r="T51" s="15">
        <f t="shared" si="7"/>
        <v>0</v>
      </c>
      <c r="U51" s="16">
        <f t="shared" si="8"/>
        <v>980</v>
      </c>
      <c r="V51" s="17">
        <v>1</v>
      </c>
      <c r="W51" s="15">
        <f t="shared" si="9"/>
        <v>980</v>
      </c>
      <c r="X51" s="13">
        <f t="shared" si="10"/>
        <v>980</v>
      </c>
      <c r="Y51" s="3"/>
      <c r="Z51" s="4"/>
    </row>
    <row r="52" spans="1:26">
      <c r="A52" s="23" t="s">
        <v>38</v>
      </c>
      <c r="B52" s="24"/>
      <c r="C52" s="25"/>
      <c r="D52" s="25"/>
      <c r="E52" s="25"/>
      <c r="F52" s="25"/>
      <c r="G52" s="28"/>
      <c r="H52" s="27">
        <v>846</v>
      </c>
      <c r="I52" s="21">
        <f t="shared" si="0"/>
        <v>84.600000000000009</v>
      </c>
      <c r="J52" s="18">
        <v>0</v>
      </c>
      <c r="K52" s="15">
        <f t="shared" si="1"/>
        <v>0</v>
      </c>
      <c r="L52" s="19">
        <f t="shared" si="2"/>
        <v>169.20000000000002</v>
      </c>
      <c r="M52" s="20">
        <v>0</v>
      </c>
      <c r="N52" s="15">
        <f t="shared" si="3"/>
        <v>0</v>
      </c>
      <c r="O52" s="19">
        <f t="shared" si="4"/>
        <v>507.59999999999997</v>
      </c>
      <c r="P52" s="20">
        <v>0</v>
      </c>
      <c r="Q52" s="15">
        <f t="shared" si="5"/>
        <v>0</v>
      </c>
      <c r="R52" s="19">
        <f t="shared" si="6"/>
        <v>676.80000000000007</v>
      </c>
      <c r="S52" s="20">
        <v>0</v>
      </c>
      <c r="T52" s="15">
        <f t="shared" si="7"/>
        <v>0</v>
      </c>
      <c r="U52" s="16">
        <f t="shared" si="8"/>
        <v>846</v>
      </c>
      <c r="V52" s="17">
        <v>1</v>
      </c>
      <c r="W52" s="15">
        <f t="shared" si="9"/>
        <v>846</v>
      </c>
      <c r="X52" s="13">
        <f t="shared" si="10"/>
        <v>846</v>
      </c>
      <c r="Y52" s="3"/>
      <c r="Z52" s="4"/>
    </row>
    <row r="53" spans="1:26">
      <c r="A53" s="23" t="s">
        <v>39</v>
      </c>
      <c r="B53" s="24"/>
      <c r="C53" s="25"/>
      <c r="D53" s="25"/>
      <c r="E53" s="25"/>
      <c r="F53" s="25"/>
      <c r="G53" s="28"/>
      <c r="H53" s="27">
        <v>497</v>
      </c>
      <c r="I53" s="21">
        <f t="shared" si="0"/>
        <v>49.7</v>
      </c>
      <c r="J53" s="18">
        <v>0</v>
      </c>
      <c r="K53" s="15">
        <f t="shared" si="1"/>
        <v>0</v>
      </c>
      <c r="L53" s="19">
        <f t="shared" si="2"/>
        <v>99.4</v>
      </c>
      <c r="M53" s="20">
        <v>0</v>
      </c>
      <c r="N53" s="15">
        <f t="shared" si="3"/>
        <v>0</v>
      </c>
      <c r="O53" s="19">
        <f t="shared" si="4"/>
        <v>298.2</v>
      </c>
      <c r="P53" s="20">
        <v>0</v>
      </c>
      <c r="Q53" s="15">
        <f t="shared" si="5"/>
        <v>0</v>
      </c>
      <c r="R53" s="19">
        <f t="shared" si="6"/>
        <v>397.6</v>
      </c>
      <c r="S53" s="20">
        <v>0</v>
      </c>
      <c r="T53" s="15">
        <f t="shared" si="7"/>
        <v>0</v>
      </c>
      <c r="U53" s="16">
        <f t="shared" si="8"/>
        <v>497</v>
      </c>
      <c r="V53" s="17">
        <v>1</v>
      </c>
      <c r="W53" s="15">
        <f t="shared" si="9"/>
        <v>497</v>
      </c>
      <c r="X53" s="13">
        <f t="shared" si="10"/>
        <v>497</v>
      </c>
      <c r="Y53" s="3"/>
      <c r="Z53" s="4"/>
    </row>
    <row r="54" spans="1:26">
      <c r="A54" s="23">
        <v>14</v>
      </c>
      <c r="B54" s="24"/>
      <c r="C54" s="25"/>
      <c r="D54" s="25"/>
      <c r="E54" s="25"/>
      <c r="F54" s="25"/>
      <c r="G54" s="28"/>
      <c r="H54" s="27">
        <v>543</v>
      </c>
      <c r="I54" s="21">
        <f t="shared" si="0"/>
        <v>54.300000000000004</v>
      </c>
      <c r="J54" s="18">
        <v>0</v>
      </c>
      <c r="K54" s="15">
        <f t="shared" si="1"/>
        <v>0</v>
      </c>
      <c r="L54" s="19">
        <f t="shared" si="2"/>
        <v>108.60000000000001</v>
      </c>
      <c r="M54" s="20">
        <v>0</v>
      </c>
      <c r="N54" s="15">
        <f t="shared" si="3"/>
        <v>0</v>
      </c>
      <c r="O54" s="19">
        <f t="shared" si="4"/>
        <v>325.8</v>
      </c>
      <c r="P54" s="20">
        <v>0</v>
      </c>
      <c r="Q54" s="15">
        <f t="shared" si="5"/>
        <v>0</v>
      </c>
      <c r="R54" s="19">
        <f t="shared" si="6"/>
        <v>434.40000000000003</v>
      </c>
      <c r="S54" s="20">
        <v>0</v>
      </c>
      <c r="T54" s="15">
        <f t="shared" si="7"/>
        <v>0</v>
      </c>
      <c r="U54" s="16">
        <f t="shared" si="8"/>
        <v>543</v>
      </c>
      <c r="V54" s="17">
        <v>1</v>
      </c>
      <c r="W54" s="15">
        <f t="shared" si="9"/>
        <v>543</v>
      </c>
      <c r="X54" s="13">
        <f t="shared" si="10"/>
        <v>543</v>
      </c>
      <c r="Y54" s="3"/>
      <c r="Z54" s="4"/>
    </row>
    <row r="55" spans="1:26">
      <c r="A55" s="23" t="s">
        <v>28</v>
      </c>
      <c r="B55" s="24"/>
      <c r="C55" s="25"/>
      <c r="D55" s="25"/>
      <c r="E55" s="25"/>
      <c r="F55" s="25"/>
      <c r="G55" s="28"/>
      <c r="H55" s="27">
        <v>1197</v>
      </c>
      <c r="I55" s="21">
        <f t="shared" si="0"/>
        <v>119.7</v>
      </c>
      <c r="J55" s="18">
        <v>0</v>
      </c>
      <c r="K55" s="15">
        <f t="shared" si="1"/>
        <v>0</v>
      </c>
      <c r="L55" s="19">
        <f t="shared" si="2"/>
        <v>239.4</v>
      </c>
      <c r="M55" s="20">
        <v>0</v>
      </c>
      <c r="N55" s="15">
        <f t="shared" si="3"/>
        <v>0</v>
      </c>
      <c r="O55" s="19">
        <f t="shared" si="4"/>
        <v>718.19999999999993</v>
      </c>
      <c r="P55" s="20">
        <v>0</v>
      </c>
      <c r="Q55" s="15">
        <f t="shared" si="5"/>
        <v>0</v>
      </c>
      <c r="R55" s="19">
        <f t="shared" si="6"/>
        <v>957.6</v>
      </c>
      <c r="S55" s="20">
        <v>0</v>
      </c>
      <c r="T55" s="15">
        <f t="shared" si="7"/>
        <v>0</v>
      </c>
      <c r="U55" s="16">
        <f t="shared" si="8"/>
        <v>1197</v>
      </c>
      <c r="V55" s="17">
        <v>1</v>
      </c>
      <c r="W55" s="15">
        <f t="shared" si="9"/>
        <v>1197</v>
      </c>
      <c r="X55" s="13">
        <f t="shared" si="10"/>
        <v>1197</v>
      </c>
      <c r="Y55" s="3"/>
      <c r="Z55" s="4"/>
    </row>
    <row r="56" spans="1:26">
      <c r="A56" s="23">
        <v>12</v>
      </c>
      <c r="B56" s="24"/>
      <c r="C56" s="25"/>
      <c r="D56" s="25"/>
      <c r="E56" s="25"/>
      <c r="F56" s="25"/>
      <c r="G56" s="28"/>
      <c r="H56" s="27">
        <v>567</v>
      </c>
      <c r="I56" s="21">
        <f t="shared" si="0"/>
        <v>56.7</v>
      </c>
      <c r="J56" s="18">
        <v>0</v>
      </c>
      <c r="K56" s="15">
        <f t="shared" si="1"/>
        <v>0</v>
      </c>
      <c r="L56" s="19">
        <f t="shared" si="2"/>
        <v>113.4</v>
      </c>
      <c r="M56" s="20">
        <v>0</v>
      </c>
      <c r="N56" s="15">
        <f t="shared" si="3"/>
        <v>0</v>
      </c>
      <c r="O56" s="19">
        <f t="shared" si="4"/>
        <v>340.2</v>
      </c>
      <c r="P56" s="20">
        <v>0</v>
      </c>
      <c r="Q56" s="15">
        <f t="shared" si="5"/>
        <v>0</v>
      </c>
      <c r="R56" s="19">
        <f t="shared" si="6"/>
        <v>453.6</v>
      </c>
      <c r="S56" s="20">
        <v>0</v>
      </c>
      <c r="T56" s="15">
        <f t="shared" si="7"/>
        <v>0</v>
      </c>
      <c r="U56" s="16">
        <f t="shared" si="8"/>
        <v>567</v>
      </c>
      <c r="V56" s="17">
        <v>1</v>
      </c>
      <c r="W56" s="15">
        <f t="shared" si="9"/>
        <v>567</v>
      </c>
      <c r="X56" s="13">
        <f t="shared" si="10"/>
        <v>567</v>
      </c>
      <c r="Y56" s="3"/>
      <c r="Z56" s="4"/>
    </row>
    <row r="57" spans="1:26">
      <c r="A57" s="23" t="s">
        <v>40</v>
      </c>
      <c r="B57" s="24"/>
      <c r="C57" s="25"/>
      <c r="D57" s="25"/>
      <c r="E57" s="25"/>
      <c r="F57" s="25"/>
      <c r="G57" s="28"/>
      <c r="H57" s="27">
        <v>306</v>
      </c>
      <c r="I57" s="21">
        <f t="shared" si="0"/>
        <v>30.6</v>
      </c>
      <c r="J57" s="18">
        <v>0</v>
      </c>
      <c r="K57" s="15">
        <f t="shared" si="1"/>
        <v>0</v>
      </c>
      <c r="L57" s="19">
        <f t="shared" si="2"/>
        <v>61.2</v>
      </c>
      <c r="M57" s="20">
        <v>0</v>
      </c>
      <c r="N57" s="15">
        <f t="shared" si="3"/>
        <v>0</v>
      </c>
      <c r="O57" s="19">
        <f t="shared" si="4"/>
        <v>183.6</v>
      </c>
      <c r="P57" s="20">
        <v>0</v>
      </c>
      <c r="Q57" s="15">
        <f t="shared" si="5"/>
        <v>0</v>
      </c>
      <c r="R57" s="19">
        <f t="shared" si="6"/>
        <v>244.8</v>
      </c>
      <c r="S57" s="20">
        <v>0</v>
      </c>
      <c r="T57" s="15">
        <f t="shared" si="7"/>
        <v>0</v>
      </c>
      <c r="U57" s="16">
        <f t="shared" si="8"/>
        <v>306</v>
      </c>
      <c r="V57" s="17">
        <v>1</v>
      </c>
      <c r="W57" s="15">
        <f t="shared" si="9"/>
        <v>306</v>
      </c>
      <c r="X57" s="13">
        <f t="shared" si="10"/>
        <v>306</v>
      </c>
      <c r="Y57" s="3"/>
      <c r="Z57" s="4"/>
    </row>
    <row r="58" spans="1:26">
      <c r="A58" s="23" t="s">
        <v>41</v>
      </c>
      <c r="B58" s="24"/>
      <c r="C58" s="25"/>
      <c r="D58" s="25"/>
      <c r="E58" s="25"/>
      <c r="F58" s="25"/>
      <c r="G58" s="28"/>
      <c r="H58" s="27">
        <v>703</v>
      </c>
      <c r="I58" s="21">
        <f t="shared" si="0"/>
        <v>70.3</v>
      </c>
      <c r="J58" s="18">
        <v>0</v>
      </c>
      <c r="K58" s="15">
        <f t="shared" si="1"/>
        <v>0</v>
      </c>
      <c r="L58" s="19">
        <f t="shared" si="2"/>
        <v>140.6</v>
      </c>
      <c r="M58" s="20">
        <v>0</v>
      </c>
      <c r="N58" s="15">
        <f t="shared" si="3"/>
        <v>0</v>
      </c>
      <c r="O58" s="19">
        <f t="shared" si="4"/>
        <v>421.8</v>
      </c>
      <c r="P58" s="20">
        <v>0</v>
      </c>
      <c r="Q58" s="15">
        <f t="shared" si="5"/>
        <v>0</v>
      </c>
      <c r="R58" s="19">
        <f t="shared" si="6"/>
        <v>562.4</v>
      </c>
      <c r="S58" s="20">
        <v>0</v>
      </c>
      <c r="T58" s="15">
        <f t="shared" si="7"/>
        <v>0</v>
      </c>
      <c r="U58" s="16">
        <f t="shared" si="8"/>
        <v>703</v>
      </c>
      <c r="V58" s="17">
        <v>1</v>
      </c>
      <c r="W58" s="15">
        <f t="shared" si="9"/>
        <v>703</v>
      </c>
      <c r="X58" s="13">
        <f t="shared" si="10"/>
        <v>703</v>
      </c>
      <c r="Y58" s="3"/>
      <c r="Z58" s="4"/>
    </row>
    <row r="59" spans="1:26">
      <c r="A59" s="23">
        <v>15</v>
      </c>
      <c r="B59" s="24"/>
      <c r="C59" s="25"/>
      <c r="D59" s="25"/>
      <c r="E59" s="25"/>
      <c r="F59" s="25"/>
      <c r="G59" s="28"/>
      <c r="H59" s="27">
        <v>1257</v>
      </c>
      <c r="I59" s="21">
        <f t="shared" si="0"/>
        <v>125.7</v>
      </c>
      <c r="J59" s="18">
        <v>0</v>
      </c>
      <c r="K59" s="15">
        <f t="shared" si="1"/>
        <v>0</v>
      </c>
      <c r="L59" s="19">
        <f t="shared" si="2"/>
        <v>251.4</v>
      </c>
      <c r="M59" s="20">
        <v>0</v>
      </c>
      <c r="N59" s="15">
        <f t="shared" si="3"/>
        <v>0</v>
      </c>
      <c r="O59" s="19">
        <f t="shared" si="4"/>
        <v>754.19999999999993</v>
      </c>
      <c r="P59" s="20">
        <v>0</v>
      </c>
      <c r="Q59" s="15">
        <f t="shared" si="5"/>
        <v>0</v>
      </c>
      <c r="R59" s="19">
        <f t="shared" si="6"/>
        <v>1005.6</v>
      </c>
      <c r="S59" s="20">
        <v>0</v>
      </c>
      <c r="T59" s="15">
        <f t="shared" si="7"/>
        <v>0</v>
      </c>
      <c r="U59" s="16">
        <f t="shared" si="8"/>
        <v>1257</v>
      </c>
      <c r="V59" s="17">
        <v>1</v>
      </c>
      <c r="W59" s="15">
        <f t="shared" si="9"/>
        <v>1257</v>
      </c>
      <c r="X59" s="13">
        <f t="shared" si="10"/>
        <v>1257</v>
      </c>
      <c r="Y59" s="3"/>
      <c r="Z59" s="4"/>
    </row>
    <row r="60" spans="1:26">
      <c r="A60" s="23" t="s">
        <v>29</v>
      </c>
      <c r="B60" s="24"/>
      <c r="C60" s="25"/>
      <c r="D60" s="25"/>
      <c r="E60" s="25"/>
      <c r="F60" s="25"/>
      <c r="G60" s="28"/>
      <c r="H60" s="27">
        <v>744</v>
      </c>
      <c r="I60" s="21">
        <f t="shared" si="0"/>
        <v>74.400000000000006</v>
      </c>
      <c r="J60" s="18">
        <v>0</v>
      </c>
      <c r="K60" s="15">
        <f t="shared" si="1"/>
        <v>0</v>
      </c>
      <c r="L60" s="19">
        <f t="shared" si="2"/>
        <v>148.80000000000001</v>
      </c>
      <c r="M60" s="20">
        <v>0</v>
      </c>
      <c r="N60" s="15">
        <f t="shared" si="3"/>
        <v>0</v>
      </c>
      <c r="O60" s="19">
        <f t="shared" si="4"/>
        <v>446.4</v>
      </c>
      <c r="P60" s="20">
        <v>0</v>
      </c>
      <c r="Q60" s="15">
        <f t="shared" si="5"/>
        <v>0</v>
      </c>
      <c r="R60" s="19">
        <f t="shared" si="6"/>
        <v>595.20000000000005</v>
      </c>
      <c r="S60" s="20">
        <v>0</v>
      </c>
      <c r="T60" s="15">
        <f t="shared" si="7"/>
        <v>0</v>
      </c>
      <c r="U60" s="16">
        <f t="shared" si="8"/>
        <v>744</v>
      </c>
      <c r="V60" s="17">
        <v>1</v>
      </c>
      <c r="W60" s="15">
        <f t="shared" si="9"/>
        <v>744</v>
      </c>
      <c r="X60" s="13">
        <f t="shared" si="10"/>
        <v>744</v>
      </c>
      <c r="Y60" s="3"/>
      <c r="Z60" s="4"/>
    </row>
    <row r="61" spans="1:26">
      <c r="A61" s="23">
        <v>13</v>
      </c>
      <c r="B61" s="24"/>
      <c r="C61" s="25"/>
      <c r="D61" s="25"/>
      <c r="E61" s="25"/>
      <c r="F61" s="25"/>
      <c r="G61" s="28"/>
      <c r="H61" s="27">
        <v>500</v>
      </c>
      <c r="I61" s="21">
        <f t="shared" si="0"/>
        <v>50</v>
      </c>
      <c r="J61" s="18">
        <v>0</v>
      </c>
      <c r="K61" s="15">
        <f t="shared" si="1"/>
        <v>0</v>
      </c>
      <c r="L61" s="19">
        <f t="shared" si="2"/>
        <v>100</v>
      </c>
      <c r="M61" s="20">
        <v>0</v>
      </c>
      <c r="N61" s="15">
        <f t="shared" si="3"/>
        <v>0</v>
      </c>
      <c r="O61" s="19">
        <f t="shared" si="4"/>
        <v>300</v>
      </c>
      <c r="P61" s="20">
        <v>0</v>
      </c>
      <c r="Q61" s="15">
        <f t="shared" si="5"/>
        <v>0</v>
      </c>
      <c r="R61" s="19">
        <f t="shared" si="6"/>
        <v>400</v>
      </c>
      <c r="S61" s="20">
        <v>0</v>
      </c>
      <c r="T61" s="15">
        <f t="shared" si="7"/>
        <v>0</v>
      </c>
      <c r="U61" s="16">
        <f t="shared" si="8"/>
        <v>500</v>
      </c>
      <c r="V61" s="17">
        <v>1</v>
      </c>
      <c r="W61" s="15">
        <f t="shared" si="9"/>
        <v>500</v>
      </c>
      <c r="X61" s="13">
        <f t="shared" si="10"/>
        <v>500</v>
      </c>
      <c r="Y61" s="3"/>
      <c r="Z61" s="4"/>
    </row>
    <row r="62" spans="1:26">
      <c r="A62" s="23" t="s">
        <v>42</v>
      </c>
      <c r="B62" s="24"/>
      <c r="C62" s="25"/>
      <c r="D62" s="25"/>
      <c r="E62" s="25"/>
      <c r="F62" s="25"/>
      <c r="G62" s="28"/>
      <c r="H62" s="27">
        <v>3683</v>
      </c>
      <c r="I62" s="21">
        <f t="shared" si="0"/>
        <v>368.3</v>
      </c>
      <c r="J62" s="18">
        <v>0</v>
      </c>
      <c r="K62" s="15">
        <f t="shared" si="1"/>
        <v>0</v>
      </c>
      <c r="L62" s="19">
        <f t="shared" si="2"/>
        <v>736.6</v>
      </c>
      <c r="M62" s="20">
        <v>0</v>
      </c>
      <c r="N62" s="15">
        <f t="shared" si="3"/>
        <v>0</v>
      </c>
      <c r="O62" s="19">
        <f t="shared" si="4"/>
        <v>2209.7999999999997</v>
      </c>
      <c r="P62" s="20">
        <v>0</v>
      </c>
      <c r="Q62" s="15">
        <f t="shared" si="5"/>
        <v>0</v>
      </c>
      <c r="R62" s="19">
        <f t="shared" si="6"/>
        <v>2946.4</v>
      </c>
      <c r="S62" s="20">
        <v>0</v>
      </c>
      <c r="T62" s="15">
        <f t="shared" si="7"/>
        <v>0</v>
      </c>
      <c r="U62" s="16">
        <f t="shared" si="8"/>
        <v>3683</v>
      </c>
      <c r="V62" s="17">
        <v>1</v>
      </c>
      <c r="W62" s="15">
        <f t="shared" si="9"/>
        <v>3683</v>
      </c>
      <c r="X62" s="13">
        <f t="shared" si="10"/>
        <v>3683</v>
      </c>
      <c r="Y62" s="3"/>
      <c r="Z62" s="4"/>
    </row>
    <row r="63" spans="1:26">
      <c r="A63" s="23" t="s">
        <v>43</v>
      </c>
      <c r="B63" s="24"/>
      <c r="C63" s="25"/>
      <c r="D63" s="25"/>
      <c r="E63" s="25"/>
      <c r="F63" s="25"/>
      <c r="G63" s="28"/>
      <c r="H63" s="27">
        <v>2237</v>
      </c>
      <c r="I63" s="21">
        <f t="shared" si="0"/>
        <v>223.70000000000002</v>
      </c>
      <c r="J63" s="18">
        <v>0</v>
      </c>
      <c r="K63" s="15">
        <f t="shared" si="1"/>
        <v>0</v>
      </c>
      <c r="L63" s="19">
        <f t="shared" si="2"/>
        <v>447.40000000000003</v>
      </c>
      <c r="M63" s="20">
        <v>0</v>
      </c>
      <c r="N63" s="15">
        <f t="shared" si="3"/>
        <v>0</v>
      </c>
      <c r="O63" s="19">
        <f t="shared" si="4"/>
        <v>1342.2</v>
      </c>
      <c r="P63" s="20">
        <v>0</v>
      </c>
      <c r="Q63" s="15">
        <f t="shared" si="5"/>
        <v>0</v>
      </c>
      <c r="R63" s="19">
        <f t="shared" si="6"/>
        <v>1789.6000000000001</v>
      </c>
      <c r="S63" s="20">
        <v>0</v>
      </c>
      <c r="T63" s="15">
        <f t="shared" si="7"/>
        <v>0</v>
      </c>
      <c r="U63" s="16">
        <f t="shared" si="8"/>
        <v>2237</v>
      </c>
      <c r="V63" s="17">
        <v>1</v>
      </c>
      <c r="W63" s="15">
        <f t="shared" si="9"/>
        <v>2237</v>
      </c>
      <c r="X63" s="13">
        <f t="shared" si="10"/>
        <v>2237</v>
      </c>
      <c r="Y63" s="3"/>
      <c r="Z63" s="4"/>
    </row>
    <row r="64" spans="1:26">
      <c r="A64" s="23">
        <v>16</v>
      </c>
      <c r="B64" s="24"/>
      <c r="C64" s="25"/>
      <c r="D64" s="25"/>
      <c r="E64" s="25"/>
      <c r="F64" s="25"/>
      <c r="G64" s="28"/>
      <c r="H64" s="27">
        <v>764</v>
      </c>
      <c r="I64" s="21">
        <f t="shared" si="0"/>
        <v>76.400000000000006</v>
      </c>
      <c r="J64" s="18">
        <v>0</v>
      </c>
      <c r="K64" s="15">
        <f t="shared" si="1"/>
        <v>0</v>
      </c>
      <c r="L64" s="19">
        <f t="shared" si="2"/>
        <v>152.80000000000001</v>
      </c>
      <c r="M64" s="20">
        <v>0</v>
      </c>
      <c r="N64" s="15">
        <f t="shared" si="3"/>
        <v>0</v>
      </c>
      <c r="O64" s="19">
        <f t="shared" si="4"/>
        <v>458.4</v>
      </c>
      <c r="P64" s="20">
        <v>0</v>
      </c>
      <c r="Q64" s="15">
        <f t="shared" si="5"/>
        <v>0</v>
      </c>
      <c r="R64" s="19">
        <f t="shared" si="6"/>
        <v>611.20000000000005</v>
      </c>
      <c r="S64" s="20">
        <v>0</v>
      </c>
      <c r="T64" s="15">
        <f t="shared" si="7"/>
        <v>0</v>
      </c>
      <c r="U64" s="16">
        <f t="shared" si="8"/>
        <v>764</v>
      </c>
      <c r="V64" s="17">
        <v>1</v>
      </c>
      <c r="W64" s="15">
        <f t="shared" si="9"/>
        <v>764</v>
      </c>
      <c r="X64" s="13">
        <f t="shared" si="10"/>
        <v>764</v>
      </c>
      <c r="Y64" s="3"/>
      <c r="Z64" s="4"/>
    </row>
    <row r="65" spans="1:26">
      <c r="A65" s="23" t="s">
        <v>30</v>
      </c>
      <c r="B65" s="24"/>
      <c r="C65" s="25"/>
      <c r="D65" s="25"/>
      <c r="E65" s="25"/>
      <c r="F65" s="25"/>
      <c r="G65" s="28"/>
      <c r="H65" s="27">
        <v>816</v>
      </c>
      <c r="I65" s="21">
        <f t="shared" si="0"/>
        <v>81.600000000000009</v>
      </c>
      <c r="J65" s="18">
        <v>0</v>
      </c>
      <c r="K65" s="15">
        <f t="shared" si="1"/>
        <v>0</v>
      </c>
      <c r="L65" s="19">
        <f t="shared" si="2"/>
        <v>163.20000000000002</v>
      </c>
      <c r="M65" s="20">
        <v>0</v>
      </c>
      <c r="N65" s="15">
        <f t="shared" si="3"/>
        <v>0</v>
      </c>
      <c r="O65" s="19">
        <f t="shared" si="4"/>
        <v>489.59999999999997</v>
      </c>
      <c r="P65" s="20">
        <v>0</v>
      </c>
      <c r="Q65" s="15">
        <f t="shared" si="5"/>
        <v>0</v>
      </c>
      <c r="R65" s="19">
        <f t="shared" si="6"/>
        <v>652.80000000000007</v>
      </c>
      <c r="S65" s="20">
        <v>0</v>
      </c>
      <c r="T65" s="15">
        <f t="shared" si="7"/>
        <v>0</v>
      </c>
      <c r="U65" s="16">
        <f t="shared" si="8"/>
        <v>816</v>
      </c>
      <c r="V65" s="17">
        <v>1</v>
      </c>
      <c r="W65" s="15">
        <f t="shared" si="9"/>
        <v>816</v>
      </c>
      <c r="X65" s="13">
        <f t="shared" si="10"/>
        <v>816</v>
      </c>
      <c r="Y65" s="3"/>
      <c r="Z65" s="4"/>
    </row>
    <row r="66" spans="1:26">
      <c r="A66" s="23">
        <v>14</v>
      </c>
      <c r="B66" s="24"/>
      <c r="C66" s="25"/>
      <c r="D66" s="25"/>
      <c r="E66" s="25"/>
      <c r="F66" s="25"/>
      <c r="G66" s="28"/>
      <c r="H66" s="27">
        <v>912</v>
      </c>
      <c r="I66" s="21">
        <f t="shared" si="0"/>
        <v>91.2</v>
      </c>
      <c r="J66" s="18">
        <v>0</v>
      </c>
      <c r="K66" s="15">
        <f t="shared" si="1"/>
        <v>0</v>
      </c>
      <c r="L66" s="19">
        <f t="shared" si="2"/>
        <v>182.4</v>
      </c>
      <c r="M66" s="20">
        <v>0</v>
      </c>
      <c r="N66" s="15">
        <f t="shared" si="3"/>
        <v>0</v>
      </c>
      <c r="O66" s="19">
        <f t="shared" si="4"/>
        <v>547.19999999999993</v>
      </c>
      <c r="P66" s="20">
        <v>0</v>
      </c>
      <c r="Q66" s="15">
        <f t="shared" si="5"/>
        <v>0</v>
      </c>
      <c r="R66" s="19">
        <f t="shared" si="6"/>
        <v>729.6</v>
      </c>
      <c r="S66" s="20">
        <v>0</v>
      </c>
      <c r="T66" s="15">
        <f t="shared" si="7"/>
        <v>0</v>
      </c>
      <c r="U66" s="16">
        <f t="shared" si="8"/>
        <v>912</v>
      </c>
      <c r="V66" s="17">
        <v>1</v>
      </c>
      <c r="W66" s="15">
        <f t="shared" si="9"/>
        <v>912</v>
      </c>
      <c r="X66" s="13">
        <f t="shared" si="10"/>
        <v>912</v>
      </c>
      <c r="Y66" s="3"/>
      <c r="Z66" s="4"/>
    </row>
    <row r="67" spans="1:26">
      <c r="A67" s="23" t="s">
        <v>44</v>
      </c>
      <c r="B67" s="24"/>
      <c r="C67" s="25"/>
      <c r="D67" s="25"/>
      <c r="E67" s="25"/>
      <c r="F67" s="25"/>
      <c r="G67" s="28"/>
      <c r="H67" s="27">
        <v>626</v>
      </c>
      <c r="I67" s="21">
        <f t="shared" si="0"/>
        <v>62.6</v>
      </c>
      <c r="J67" s="18">
        <v>0</v>
      </c>
      <c r="K67" s="15">
        <f t="shared" si="1"/>
        <v>0</v>
      </c>
      <c r="L67" s="19">
        <f t="shared" si="2"/>
        <v>125.2</v>
      </c>
      <c r="M67" s="20">
        <v>0</v>
      </c>
      <c r="N67" s="15">
        <f t="shared" si="3"/>
        <v>0</v>
      </c>
      <c r="O67" s="19">
        <f t="shared" si="4"/>
        <v>375.59999999999997</v>
      </c>
      <c r="P67" s="20">
        <v>0</v>
      </c>
      <c r="Q67" s="15">
        <f t="shared" si="5"/>
        <v>0</v>
      </c>
      <c r="R67" s="19">
        <f t="shared" si="6"/>
        <v>500.8</v>
      </c>
      <c r="S67" s="20">
        <v>0</v>
      </c>
      <c r="T67" s="15">
        <f t="shared" si="7"/>
        <v>0</v>
      </c>
      <c r="U67" s="16">
        <f t="shared" si="8"/>
        <v>626</v>
      </c>
      <c r="V67" s="17">
        <v>1</v>
      </c>
      <c r="W67" s="15">
        <f t="shared" si="9"/>
        <v>626</v>
      </c>
      <c r="X67" s="13">
        <f t="shared" si="10"/>
        <v>626</v>
      </c>
      <c r="Y67" s="3"/>
      <c r="Z67" s="4"/>
    </row>
    <row r="68" spans="1:26">
      <c r="A68" s="23" t="s">
        <v>45</v>
      </c>
      <c r="B68" s="24"/>
      <c r="C68" s="25"/>
      <c r="D68" s="25"/>
      <c r="E68" s="25"/>
      <c r="F68" s="25"/>
      <c r="G68" s="28"/>
      <c r="H68" s="27">
        <v>911</v>
      </c>
      <c r="I68" s="21">
        <f t="shared" si="0"/>
        <v>91.100000000000009</v>
      </c>
      <c r="J68" s="18">
        <v>0</v>
      </c>
      <c r="K68" s="15">
        <f t="shared" si="1"/>
        <v>0</v>
      </c>
      <c r="L68" s="19">
        <f t="shared" si="2"/>
        <v>182.20000000000002</v>
      </c>
      <c r="M68" s="20">
        <v>0</v>
      </c>
      <c r="N68" s="15">
        <f t="shared" si="3"/>
        <v>0</v>
      </c>
      <c r="O68" s="19">
        <f t="shared" si="4"/>
        <v>546.6</v>
      </c>
      <c r="P68" s="20">
        <v>0</v>
      </c>
      <c r="Q68" s="15">
        <f t="shared" si="5"/>
        <v>0</v>
      </c>
      <c r="R68" s="19">
        <f t="shared" si="6"/>
        <v>728.80000000000007</v>
      </c>
      <c r="S68" s="20">
        <v>0</v>
      </c>
      <c r="T68" s="15">
        <f t="shared" si="7"/>
        <v>0</v>
      </c>
      <c r="U68" s="16">
        <f t="shared" si="8"/>
        <v>911</v>
      </c>
      <c r="V68" s="17">
        <v>1</v>
      </c>
      <c r="W68" s="15">
        <f t="shared" si="9"/>
        <v>911</v>
      </c>
      <c r="X68" s="13">
        <f t="shared" si="10"/>
        <v>911</v>
      </c>
      <c r="Y68" s="3"/>
      <c r="Z68" s="4"/>
    </row>
    <row r="69" spans="1:26">
      <c r="A69" s="23">
        <v>17</v>
      </c>
      <c r="B69" s="24"/>
      <c r="C69" s="25"/>
      <c r="D69" s="25"/>
      <c r="E69" s="25"/>
      <c r="F69" s="25"/>
      <c r="G69" s="28"/>
      <c r="H69" s="27">
        <v>1244</v>
      </c>
      <c r="I69" s="21">
        <f t="shared" si="0"/>
        <v>124.4</v>
      </c>
      <c r="J69" s="18">
        <v>0</v>
      </c>
      <c r="K69" s="15">
        <f t="shared" si="1"/>
        <v>0</v>
      </c>
      <c r="L69" s="19">
        <f t="shared" si="2"/>
        <v>248.8</v>
      </c>
      <c r="M69" s="20">
        <v>0</v>
      </c>
      <c r="N69" s="15">
        <f t="shared" si="3"/>
        <v>0</v>
      </c>
      <c r="O69" s="19">
        <f t="shared" si="4"/>
        <v>746.4</v>
      </c>
      <c r="P69" s="20">
        <v>0</v>
      </c>
      <c r="Q69" s="15">
        <f t="shared" si="5"/>
        <v>0</v>
      </c>
      <c r="R69" s="19">
        <f t="shared" si="6"/>
        <v>995.2</v>
      </c>
      <c r="S69" s="20">
        <v>0</v>
      </c>
      <c r="T69" s="15">
        <f t="shared" si="7"/>
        <v>0</v>
      </c>
      <c r="U69" s="16">
        <f t="shared" si="8"/>
        <v>1244</v>
      </c>
      <c r="V69" s="17">
        <v>1</v>
      </c>
      <c r="W69" s="15">
        <f t="shared" si="9"/>
        <v>1244</v>
      </c>
      <c r="X69" s="13">
        <f t="shared" si="10"/>
        <v>1244</v>
      </c>
      <c r="Y69" s="3"/>
      <c r="Z69" s="4"/>
    </row>
    <row r="70" spans="1:26">
      <c r="A70" s="23" t="s">
        <v>31</v>
      </c>
      <c r="B70" s="24"/>
      <c r="C70" s="25"/>
      <c r="D70" s="25"/>
      <c r="E70" s="25"/>
      <c r="F70" s="25"/>
      <c r="G70" s="28"/>
      <c r="H70" s="27">
        <v>9485</v>
      </c>
      <c r="I70" s="21">
        <f t="shared" ref="I70:I133" si="11">H70*0.1</f>
        <v>948.5</v>
      </c>
      <c r="J70" s="18">
        <v>0</v>
      </c>
      <c r="K70" s="15">
        <f t="shared" ref="K70:K133" si="12">IF(J70=1,I70,IF(J70&lt;&gt;1,0))</f>
        <v>0</v>
      </c>
      <c r="L70" s="19">
        <f t="shared" ref="L70:L133" si="13">H70*0.2</f>
        <v>1897</v>
      </c>
      <c r="M70" s="20">
        <v>0</v>
      </c>
      <c r="N70" s="15">
        <f t="shared" ref="N70:N133" si="14">IF(M70=1,L70,IF(M70&lt;&gt;1,0))</f>
        <v>0</v>
      </c>
      <c r="O70" s="19">
        <f t="shared" ref="O70:O133" si="15">H70*0.6</f>
        <v>5691</v>
      </c>
      <c r="P70" s="20">
        <v>0</v>
      </c>
      <c r="Q70" s="15">
        <f t="shared" ref="Q70:Q133" si="16">IF(P70=1,O70,IF(P70&lt;&gt;1,0))</f>
        <v>0</v>
      </c>
      <c r="R70" s="19">
        <f t="shared" ref="R70:R133" si="17">H70*0.8</f>
        <v>7588</v>
      </c>
      <c r="S70" s="20">
        <v>0</v>
      </c>
      <c r="T70" s="15">
        <f t="shared" ref="T70:T133" si="18">IF(S70=1,R70,IF(S70&lt;&gt;1,0))</f>
        <v>0</v>
      </c>
      <c r="U70" s="16">
        <f t="shared" ref="U70:U133" si="19">H70</f>
        <v>9485</v>
      </c>
      <c r="V70" s="17">
        <v>1</v>
      </c>
      <c r="W70" s="15">
        <f t="shared" ref="W70:W133" si="20">IF(V70=1,U70,IF(V70&lt;&gt;1,0))</f>
        <v>9485</v>
      </c>
      <c r="X70" s="13">
        <f t="shared" ref="X70:X133" si="21">IF(AND(K70&gt;0,N70=0,Q70=0,T70=0),K70,IF(AND(N70&gt;0,K70&gt;0,Q70=0,T70=0),N70-K70,IF(AND(Q70&gt;0,K70&gt;0,N70&gt;0,T70=0),Q70,IF(AND(K70=0,N70=0,Q70=0,T70=0,W70&gt;0),W70,IF(AND(K70=0,N70=0,Q70=0,T70&gt;0,W70=0),T70,IF(AND(T70&gt;0,K70&gt;0,Q70&gt;0,N70&gt;0,W70=0),T70-Q70,IF(AND(K70&gt;0,N70&gt;0,Q70&gt;0,T70&gt;0,W70&gt;0),W70-T70)))))))</f>
        <v>9485</v>
      </c>
      <c r="Y70" s="3"/>
      <c r="Z70" s="4"/>
    </row>
    <row r="71" spans="1:26">
      <c r="A71" s="23">
        <v>15</v>
      </c>
      <c r="B71" s="24"/>
      <c r="C71" s="25"/>
      <c r="D71" s="25"/>
      <c r="E71" s="25"/>
      <c r="F71" s="25"/>
      <c r="G71" s="28"/>
      <c r="H71" s="27">
        <v>763</v>
      </c>
      <c r="I71" s="21">
        <f t="shared" si="11"/>
        <v>76.3</v>
      </c>
      <c r="J71" s="18">
        <v>0</v>
      </c>
      <c r="K71" s="15">
        <f t="shared" si="12"/>
        <v>0</v>
      </c>
      <c r="L71" s="19">
        <f t="shared" si="13"/>
        <v>152.6</v>
      </c>
      <c r="M71" s="20">
        <v>0</v>
      </c>
      <c r="N71" s="15">
        <f t="shared" si="14"/>
        <v>0</v>
      </c>
      <c r="O71" s="19">
        <f t="shared" si="15"/>
        <v>457.8</v>
      </c>
      <c r="P71" s="20">
        <v>0</v>
      </c>
      <c r="Q71" s="15">
        <f t="shared" si="16"/>
        <v>0</v>
      </c>
      <c r="R71" s="19">
        <f t="shared" si="17"/>
        <v>610.4</v>
      </c>
      <c r="S71" s="20">
        <v>0</v>
      </c>
      <c r="T71" s="15">
        <f t="shared" si="18"/>
        <v>0</v>
      </c>
      <c r="U71" s="16">
        <f t="shared" si="19"/>
        <v>763</v>
      </c>
      <c r="V71" s="17">
        <v>1</v>
      </c>
      <c r="W71" s="15">
        <f t="shared" si="20"/>
        <v>763</v>
      </c>
      <c r="X71" s="13">
        <f t="shared" si="21"/>
        <v>763</v>
      </c>
      <c r="Y71" s="3"/>
      <c r="Z71" s="4"/>
    </row>
    <row r="72" spans="1:26">
      <c r="A72" s="23" t="s">
        <v>46</v>
      </c>
      <c r="B72" s="24"/>
      <c r="C72" s="25"/>
      <c r="D72" s="25"/>
      <c r="E72" s="25"/>
      <c r="F72" s="25"/>
      <c r="G72" s="28"/>
      <c r="H72" s="27">
        <v>1136</v>
      </c>
      <c r="I72" s="21">
        <f t="shared" si="11"/>
        <v>113.60000000000001</v>
      </c>
      <c r="J72" s="18">
        <v>0</v>
      </c>
      <c r="K72" s="15">
        <f t="shared" si="12"/>
        <v>0</v>
      </c>
      <c r="L72" s="19">
        <f t="shared" si="13"/>
        <v>227.20000000000002</v>
      </c>
      <c r="M72" s="20">
        <v>0</v>
      </c>
      <c r="N72" s="15">
        <f t="shared" si="14"/>
        <v>0</v>
      </c>
      <c r="O72" s="19">
        <f t="shared" si="15"/>
        <v>681.6</v>
      </c>
      <c r="P72" s="20">
        <v>0</v>
      </c>
      <c r="Q72" s="15">
        <f t="shared" si="16"/>
        <v>0</v>
      </c>
      <c r="R72" s="19">
        <f t="shared" si="17"/>
        <v>908.80000000000007</v>
      </c>
      <c r="S72" s="20">
        <v>0</v>
      </c>
      <c r="T72" s="15">
        <f t="shared" si="18"/>
        <v>0</v>
      </c>
      <c r="U72" s="16">
        <f t="shared" si="19"/>
        <v>1136</v>
      </c>
      <c r="V72" s="17">
        <v>1</v>
      </c>
      <c r="W72" s="15">
        <f t="shared" si="20"/>
        <v>1136</v>
      </c>
      <c r="X72" s="13">
        <f t="shared" si="21"/>
        <v>1136</v>
      </c>
      <c r="Y72" s="3"/>
      <c r="Z72" s="4"/>
    </row>
    <row r="73" spans="1:26">
      <c r="A73" s="23" t="s">
        <v>47</v>
      </c>
      <c r="B73" s="24"/>
      <c r="C73" s="25"/>
      <c r="D73" s="25"/>
      <c r="E73" s="25"/>
      <c r="F73" s="25"/>
      <c r="G73" s="28"/>
      <c r="H73" s="27">
        <v>761</v>
      </c>
      <c r="I73" s="21">
        <f t="shared" si="11"/>
        <v>76.100000000000009</v>
      </c>
      <c r="J73" s="18">
        <v>0</v>
      </c>
      <c r="K73" s="15">
        <f t="shared" si="12"/>
        <v>0</v>
      </c>
      <c r="L73" s="19">
        <f t="shared" si="13"/>
        <v>152.20000000000002</v>
      </c>
      <c r="M73" s="20">
        <v>0</v>
      </c>
      <c r="N73" s="15">
        <f t="shared" si="14"/>
        <v>0</v>
      </c>
      <c r="O73" s="19">
        <f t="shared" si="15"/>
        <v>456.59999999999997</v>
      </c>
      <c r="P73" s="20">
        <v>0</v>
      </c>
      <c r="Q73" s="15">
        <f t="shared" si="16"/>
        <v>0</v>
      </c>
      <c r="R73" s="19">
        <f t="shared" si="17"/>
        <v>608.80000000000007</v>
      </c>
      <c r="S73" s="20">
        <v>0</v>
      </c>
      <c r="T73" s="15">
        <f t="shared" si="18"/>
        <v>0</v>
      </c>
      <c r="U73" s="16">
        <f t="shared" si="19"/>
        <v>761</v>
      </c>
      <c r="V73" s="17">
        <v>1</v>
      </c>
      <c r="W73" s="15">
        <f t="shared" si="20"/>
        <v>761</v>
      </c>
      <c r="X73" s="13">
        <f t="shared" si="21"/>
        <v>761</v>
      </c>
      <c r="Y73" s="3"/>
      <c r="Z73" s="4"/>
    </row>
    <row r="74" spans="1:26">
      <c r="A74" s="23">
        <v>18</v>
      </c>
      <c r="B74" s="24"/>
      <c r="C74" s="25"/>
      <c r="D74" s="25"/>
      <c r="E74" s="25"/>
      <c r="F74" s="25"/>
      <c r="G74" s="28"/>
      <c r="H74" s="27">
        <v>972</v>
      </c>
      <c r="I74" s="21">
        <f t="shared" si="11"/>
        <v>97.2</v>
      </c>
      <c r="J74" s="18">
        <v>0</v>
      </c>
      <c r="K74" s="15">
        <f t="shared" si="12"/>
        <v>0</v>
      </c>
      <c r="L74" s="19">
        <f t="shared" si="13"/>
        <v>194.4</v>
      </c>
      <c r="M74" s="20">
        <v>0</v>
      </c>
      <c r="N74" s="15">
        <f t="shared" si="14"/>
        <v>0</v>
      </c>
      <c r="O74" s="19">
        <f t="shared" si="15"/>
        <v>583.19999999999993</v>
      </c>
      <c r="P74" s="20">
        <v>0</v>
      </c>
      <c r="Q74" s="15">
        <f t="shared" si="16"/>
        <v>0</v>
      </c>
      <c r="R74" s="19">
        <f t="shared" si="17"/>
        <v>777.6</v>
      </c>
      <c r="S74" s="20">
        <v>0</v>
      </c>
      <c r="T74" s="15">
        <f t="shared" si="18"/>
        <v>0</v>
      </c>
      <c r="U74" s="16">
        <f t="shared" si="19"/>
        <v>972</v>
      </c>
      <c r="V74" s="17">
        <v>1</v>
      </c>
      <c r="W74" s="15">
        <f t="shared" si="20"/>
        <v>972</v>
      </c>
      <c r="X74" s="13">
        <f t="shared" si="21"/>
        <v>972</v>
      </c>
      <c r="Y74" s="3"/>
      <c r="Z74" s="4"/>
    </row>
    <row r="75" spans="1:26">
      <c r="A75" s="23" t="s">
        <v>32</v>
      </c>
      <c r="B75" s="24"/>
      <c r="C75" s="25"/>
      <c r="D75" s="25"/>
      <c r="E75" s="25"/>
      <c r="F75" s="25"/>
      <c r="G75" s="28"/>
      <c r="H75" s="27">
        <v>623</v>
      </c>
      <c r="I75" s="21">
        <f t="shared" si="11"/>
        <v>62.300000000000004</v>
      </c>
      <c r="J75" s="18">
        <v>0</v>
      </c>
      <c r="K75" s="15">
        <f t="shared" si="12"/>
        <v>0</v>
      </c>
      <c r="L75" s="19">
        <f t="shared" si="13"/>
        <v>124.60000000000001</v>
      </c>
      <c r="M75" s="20">
        <v>0</v>
      </c>
      <c r="N75" s="15">
        <f t="shared" si="14"/>
        <v>0</v>
      </c>
      <c r="O75" s="19">
        <f t="shared" si="15"/>
        <v>373.8</v>
      </c>
      <c r="P75" s="20">
        <v>0</v>
      </c>
      <c r="Q75" s="15">
        <f t="shared" si="16"/>
        <v>0</v>
      </c>
      <c r="R75" s="19">
        <f t="shared" si="17"/>
        <v>498.40000000000003</v>
      </c>
      <c r="S75" s="20">
        <v>0</v>
      </c>
      <c r="T75" s="15">
        <f t="shared" si="18"/>
        <v>0</v>
      </c>
      <c r="U75" s="16">
        <f t="shared" si="19"/>
        <v>623</v>
      </c>
      <c r="V75" s="17">
        <v>1</v>
      </c>
      <c r="W75" s="15">
        <f t="shared" si="20"/>
        <v>623</v>
      </c>
      <c r="X75" s="13">
        <f t="shared" si="21"/>
        <v>623</v>
      </c>
      <c r="Y75" s="3"/>
      <c r="Z75" s="4"/>
    </row>
    <row r="76" spans="1:26">
      <c r="A76" s="23">
        <v>16</v>
      </c>
      <c r="B76" s="24"/>
      <c r="C76" s="25"/>
      <c r="D76" s="25"/>
      <c r="E76" s="25"/>
      <c r="F76" s="25"/>
      <c r="G76" s="28"/>
      <c r="H76" s="27">
        <v>995</v>
      </c>
      <c r="I76" s="21">
        <f t="shared" si="11"/>
        <v>99.5</v>
      </c>
      <c r="J76" s="18">
        <v>0</v>
      </c>
      <c r="K76" s="15">
        <f t="shared" si="12"/>
        <v>0</v>
      </c>
      <c r="L76" s="19">
        <f t="shared" si="13"/>
        <v>199</v>
      </c>
      <c r="M76" s="20">
        <v>0</v>
      </c>
      <c r="N76" s="15">
        <f t="shared" si="14"/>
        <v>0</v>
      </c>
      <c r="O76" s="19">
        <f t="shared" si="15"/>
        <v>597</v>
      </c>
      <c r="P76" s="20">
        <v>0</v>
      </c>
      <c r="Q76" s="15">
        <f t="shared" si="16"/>
        <v>0</v>
      </c>
      <c r="R76" s="19">
        <f t="shared" si="17"/>
        <v>796</v>
      </c>
      <c r="S76" s="20">
        <v>0</v>
      </c>
      <c r="T76" s="15">
        <f t="shared" si="18"/>
        <v>0</v>
      </c>
      <c r="U76" s="16">
        <f t="shared" si="19"/>
        <v>995</v>
      </c>
      <c r="V76" s="17">
        <v>1</v>
      </c>
      <c r="W76" s="15">
        <f t="shared" si="20"/>
        <v>995</v>
      </c>
      <c r="X76" s="13">
        <f t="shared" si="21"/>
        <v>995</v>
      </c>
      <c r="Y76" s="3"/>
      <c r="Z76" s="4"/>
    </row>
    <row r="77" spans="1:26">
      <c r="A77" s="23" t="s">
        <v>48</v>
      </c>
      <c r="B77" s="24"/>
      <c r="C77" s="25"/>
      <c r="D77" s="25"/>
      <c r="E77" s="25"/>
      <c r="F77" s="25"/>
      <c r="G77" s="28"/>
      <c r="H77" s="27">
        <v>834</v>
      </c>
      <c r="I77" s="21">
        <f t="shared" si="11"/>
        <v>83.4</v>
      </c>
      <c r="J77" s="18">
        <v>0</v>
      </c>
      <c r="K77" s="15">
        <f t="shared" si="12"/>
        <v>0</v>
      </c>
      <c r="L77" s="19">
        <f t="shared" si="13"/>
        <v>166.8</v>
      </c>
      <c r="M77" s="20">
        <v>0</v>
      </c>
      <c r="N77" s="15">
        <f t="shared" si="14"/>
        <v>0</v>
      </c>
      <c r="O77" s="19">
        <f t="shared" si="15"/>
        <v>500.4</v>
      </c>
      <c r="P77" s="20">
        <v>0</v>
      </c>
      <c r="Q77" s="15">
        <f t="shared" si="16"/>
        <v>0</v>
      </c>
      <c r="R77" s="19">
        <f t="shared" si="17"/>
        <v>667.2</v>
      </c>
      <c r="S77" s="20">
        <v>0</v>
      </c>
      <c r="T77" s="15">
        <f t="shared" si="18"/>
        <v>0</v>
      </c>
      <c r="U77" s="16">
        <f t="shared" si="19"/>
        <v>834</v>
      </c>
      <c r="V77" s="17">
        <v>1</v>
      </c>
      <c r="W77" s="15">
        <f t="shared" si="20"/>
        <v>834</v>
      </c>
      <c r="X77" s="13">
        <f t="shared" si="21"/>
        <v>834</v>
      </c>
      <c r="Y77" s="3"/>
      <c r="Z77" s="4"/>
    </row>
    <row r="78" spans="1:26">
      <c r="A78" s="23" t="s">
        <v>49</v>
      </c>
      <c r="B78" s="24"/>
      <c r="C78" s="25"/>
      <c r="D78" s="25"/>
      <c r="E78" s="25"/>
      <c r="F78" s="25"/>
      <c r="G78" s="28"/>
      <c r="H78" s="27">
        <v>2109</v>
      </c>
      <c r="I78" s="21">
        <f t="shared" si="11"/>
        <v>210.9</v>
      </c>
      <c r="J78" s="18">
        <v>0</v>
      </c>
      <c r="K78" s="15">
        <f t="shared" si="12"/>
        <v>0</v>
      </c>
      <c r="L78" s="19">
        <f t="shared" si="13"/>
        <v>421.8</v>
      </c>
      <c r="M78" s="20">
        <v>0</v>
      </c>
      <c r="N78" s="15">
        <f t="shared" si="14"/>
        <v>0</v>
      </c>
      <c r="O78" s="19">
        <f t="shared" si="15"/>
        <v>1265.3999999999999</v>
      </c>
      <c r="P78" s="20">
        <v>0</v>
      </c>
      <c r="Q78" s="15">
        <f t="shared" si="16"/>
        <v>0</v>
      </c>
      <c r="R78" s="19">
        <f t="shared" si="17"/>
        <v>1687.2</v>
      </c>
      <c r="S78" s="20">
        <v>0</v>
      </c>
      <c r="T78" s="15">
        <f t="shared" si="18"/>
        <v>0</v>
      </c>
      <c r="U78" s="16">
        <f t="shared" si="19"/>
        <v>2109</v>
      </c>
      <c r="V78" s="17">
        <v>1</v>
      </c>
      <c r="W78" s="15">
        <f t="shared" si="20"/>
        <v>2109</v>
      </c>
      <c r="X78" s="13">
        <f t="shared" si="21"/>
        <v>2109</v>
      </c>
      <c r="Y78" s="3"/>
      <c r="Z78" s="4"/>
    </row>
    <row r="79" spans="1:26">
      <c r="A79" s="23">
        <v>19</v>
      </c>
      <c r="B79" s="24"/>
      <c r="C79" s="25"/>
      <c r="D79" s="25"/>
      <c r="E79" s="25"/>
      <c r="F79" s="25"/>
      <c r="G79" s="28"/>
      <c r="H79" s="27">
        <v>777</v>
      </c>
      <c r="I79" s="21">
        <f t="shared" si="11"/>
        <v>77.7</v>
      </c>
      <c r="J79" s="18">
        <v>0</v>
      </c>
      <c r="K79" s="15">
        <f t="shared" si="12"/>
        <v>0</v>
      </c>
      <c r="L79" s="19">
        <f t="shared" si="13"/>
        <v>155.4</v>
      </c>
      <c r="M79" s="20">
        <v>0</v>
      </c>
      <c r="N79" s="15">
        <f t="shared" si="14"/>
        <v>0</v>
      </c>
      <c r="O79" s="19">
        <f t="shared" si="15"/>
        <v>466.2</v>
      </c>
      <c r="P79" s="20">
        <v>0</v>
      </c>
      <c r="Q79" s="15">
        <f t="shared" si="16"/>
        <v>0</v>
      </c>
      <c r="R79" s="19">
        <f t="shared" si="17"/>
        <v>621.6</v>
      </c>
      <c r="S79" s="20">
        <v>0</v>
      </c>
      <c r="T79" s="15">
        <f t="shared" si="18"/>
        <v>0</v>
      </c>
      <c r="U79" s="16">
        <f t="shared" si="19"/>
        <v>777</v>
      </c>
      <c r="V79" s="17">
        <v>1</v>
      </c>
      <c r="W79" s="15">
        <f t="shared" si="20"/>
        <v>777</v>
      </c>
      <c r="X79" s="13">
        <f t="shared" si="21"/>
        <v>777</v>
      </c>
      <c r="Y79" s="3"/>
      <c r="Z79" s="4"/>
    </row>
    <row r="80" spans="1:26">
      <c r="A80" s="23" t="s">
        <v>33</v>
      </c>
      <c r="B80" s="24"/>
      <c r="C80" s="25"/>
      <c r="D80" s="25"/>
      <c r="E80" s="25"/>
      <c r="F80" s="25"/>
      <c r="G80" s="28"/>
      <c r="H80" s="27">
        <v>531</v>
      </c>
      <c r="I80" s="21">
        <f t="shared" si="11"/>
        <v>53.1</v>
      </c>
      <c r="J80" s="18">
        <v>0</v>
      </c>
      <c r="K80" s="15">
        <f t="shared" si="12"/>
        <v>0</v>
      </c>
      <c r="L80" s="19">
        <f t="shared" si="13"/>
        <v>106.2</v>
      </c>
      <c r="M80" s="20">
        <v>0</v>
      </c>
      <c r="N80" s="15">
        <f t="shared" si="14"/>
        <v>0</v>
      </c>
      <c r="O80" s="19">
        <f t="shared" si="15"/>
        <v>318.59999999999997</v>
      </c>
      <c r="P80" s="20">
        <v>0</v>
      </c>
      <c r="Q80" s="15">
        <f t="shared" si="16"/>
        <v>0</v>
      </c>
      <c r="R80" s="19">
        <f t="shared" si="17"/>
        <v>424.8</v>
      </c>
      <c r="S80" s="20">
        <v>0</v>
      </c>
      <c r="T80" s="15">
        <f t="shared" si="18"/>
        <v>0</v>
      </c>
      <c r="U80" s="16">
        <f t="shared" si="19"/>
        <v>531</v>
      </c>
      <c r="V80" s="17">
        <v>1</v>
      </c>
      <c r="W80" s="15">
        <f t="shared" si="20"/>
        <v>531</v>
      </c>
      <c r="X80" s="13">
        <f t="shared" si="21"/>
        <v>531</v>
      </c>
      <c r="Y80" s="3"/>
      <c r="Z80" s="4"/>
    </row>
    <row r="81" spans="1:26">
      <c r="A81" s="23">
        <v>17</v>
      </c>
      <c r="B81" s="24"/>
      <c r="C81" s="25"/>
      <c r="D81" s="25"/>
      <c r="E81" s="25"/>
      <c r="F81" s="25"/>
      <c r="G81" s="28"/>
      <c r="H81" s="27">
        <v>1094</v>
      </c>
      <c r="I81" s="21">
        <f t="shared" si="11"/>
        <v>109.4</v>
      </c>
      <c r="J81" s="18">
        <v>0</v>
      </c>
      <c r="K81" s="15">
        <f t="shared" si="12"/>
        <v>0</v>
      </c>
      <c r="L81" s="19">
        <f t="shared" si="13"/>
        <v>218.8</v>
      </c>
      <c r="M81" s="20">
        <v>0</v>
      </c>
      <c r="N81" s="15">
        <f t="shared" si="14"/>
        <v>0</v>
      </c>
      <c r="O81" s="19">
        <f t="shared" si="15"/>
        <v>656.4</v>
      </c>
      <c r="P81" s="20">
        <v>0</v>
      </c>
      <c r="Q81" s="15">
        <f t="shared" si="16"/>
        <v>0</v>
      </c>
      <c r="R81" s="19">
        <f t="shared" si="17"/>
        <v>875.2</v>
      </c>
      <c r="S81" s="20">
        <v>0</v>
      </c>
      <c r="T81" s="15">
        <f t="shared" si="18"/>
        <v>0</v>
      </c>
      <c r="U81" s="16">
        <f t="shared" si="19"/>
        <v>1094</v>
      </c>
      <c r="V81" s="17">
        <v>1</v>
      </c>
      <c r="W81" s="15">
        <f t="shared" si="20"/>
        <v>1094</v>
      </c>
      <c r="X81" s="13">
        <f t="shared" si="21"/>
        <v>1094</v>
      </c>
      <c r="Y81" s="3"/>
      <c r="Z81" s="4"/>
    </row>
    <row r="82" spans="1:26">
      <c r="A82" s="23" t="s">
        <v>50</v>
      </c>
      <c r="B82" s="24"/>
      <c r="C82" s="25"/>
      <c r="D82" s="25"/>
      <c r="E82" s="25"/>
      <c r="F82" s="25"/>
      <c r="G82" s="28"/>
      <c r="H82" s="27">
        <v>846</v>
      </c>
      <c r="I82" s="21">
        <f t="shared" si="11"/>
        <v>84.600000000000009</v>
      </c>
      <c r="J82" s="18">
        <v>0</v>
      </c>
      <c r="K82" s="15">
        <f t="shared" si="12"/>
        <v>0</v>
      </c>
      <c r="L82" s="19">
        <f t="shared" si="13"/>
        <v>169.20000000000002</v>
      </c>
      <c r="M82" s="20">
        <v>0</v>
      </c>
      <c r="N82" s="15">
        <f t="shared" si="14"/>
        <v>0</v>
      </c>
      <c r="O82" s="19">
        <f t="shared" si="15"/>
        <v>507.59999999999997</v>
      </c>
      <c r="P82" s="20">
        <v>0</v>
      </c>
      <c r="Q82" s="15">
        <f t="shared" si="16"/>
        <v>0</v>
      </c>
      <c r="R82" s="19">
        <f t="shared" si="17"/>
        <v>676.80000000000007</v>
      </c>
      <c r="S82" s="20">
        <v>0</v>
      </c>
      <c r="T82" s="15">
        <f t="shared" si="18"/>
        <v>0</v>
      </c>
      <c r="U82" s="16">
        <f t="shared" si="19"/>
        <v>846</v>
      </c>
      <c r="V82" s="17">
        <v>1</v>
      </c>
      <c r="W82" s="15">
        <f t="shared" si="20"/>
        <v>846</v>
      </c>
      <c r="X82" s="13">
        <f t="shared" si="21"/>
        <v>846</v>
      </c>
      <c r="Y82" s="3"/>
      <c r="Z82" s="4"/>
    </row>
    <row r="83" spans="1:26">
      <c r="A83" s="23" t="s">
        <v>51</v>
      </c>
      <c r="B83" s="24"/>
      <c r="C83" s="25"/>
      <c r="D83" s="25"/>
      <c r="E83" s="25"/>
      <c r="F83" s="25"/>
      <c r="G83" s="28"/>
      <c r="H83" s="27">
        <v>497</v>
      </c>
      <c r="I83" s="21">
        <f t="shared" si="11"/>
        <v>49.7</v>
      </c>
      <c r="J83" s="18">
        <v>0</v>
      </c>
      <c r="K83" s="15">
        <f t="shared" si="12"/>
        <v>0</v>
      </c>
      <c r="L83" s="19">
        <f t="shared" si="13"/>
        <v>99.4</v>
      </c>
      <c r="M83" s="20">
        <v>0</v>
      </c>
      <c r="N83" s="15">
        <f t="shared" si="14"/>
        <v>0</v>
      </c>
      <c r="O83" s="19">
        <f t="shared" si="15"/>
        <v>298.2</v>
      </c>
      <c r="P83" s="20">
        <v>0</v>
      </c>
      <c r="Q83" s="15">
        <f t="shared" si="16"/>
        <v>0</v>
      </c>
      <c r="R83" s="19">
        <f t="shared" si="17"/>
        <v>397.6</v>
      </c>
      <c r="S83" s="20">
        <v>0</v>
      </c>
      <c r="T83" s="15">
        <f t="shared" si="18"/>
        <v>0</v>
      </c>
      <c r="U83" s="16">
        <f t="shared" si="19"/>
        <v>497</v>
      </c>
      <c r="V83" s="17">
        <v>1</v>
      </c>
      <c r="W83" s="15">
        <f t="shared" si="20"/>
        <v>497</v>
      </c>
      <c r="X83" s="13">
        <f t="shared" si="21"/>
        <v>497</v>
      </c>
      <c r="Y83" s="3"/>
      <c r="Z83" s="4"/>
    </row>
    <row r="84" spans="1:26">
      <c r="A84" s="23">
        <v>20</v>
      </c>
      <c r="B84" s="24"/>
      <c r="C84" s="25"/>
      <c r="D84" s="25"/>
      <c r="E84" s="25"/>
      <c r="F84" s="25"/>
      <c r="G84" s="28"/>
      <c r="H84" s="27">
        <v>543</v>
      </c>
      <c r="I84" s="21">
        <f t="shared" si="11"/>
        <v>54.300000000000004</v>
      </c>
      <c r="J84" s="18">
        <v>0</v>
      </c>
      <c r="K84" s="15">
        <f t="shared" si="12"/>
        <v>0</v>
      </c>
      <c r="L84" s="19">
        <f t="shared" si="13"/>
        <v>108.60000000000001</v>
      </c>
      <c r="M84" s="20">
        <v>0</v>
      </c>
      <c r="N84" s="15">
        <f t="shared" si="14"/>
        <v>0</v>
      </c>
      <c r="O84" s="19">
        <f t="shared" si="15"/>
        <v>325.8</v>
      </c>
      <c r="P84" s="20">
        <v>0</v>
      </c>
      <c r="Q84" s="15">
        <f t="shared" si="16"/>
        <v>0</v>
      </c>
      <c r="R84" s="19">
        <f t="shared" si="17"/>
        <v>434.40000000000003</v>
      </c>
      <c r="S84" s="20">
        <v>0</v>
      </c>
      <c r="T84" s="15">
        <f t="shared" si="18"/>
        <v>0</v>
      </c>
      <c r="U84" s="16">
        <f t="shared" si="19"/>
        <v>543</v>
      </c>
      <c r="V84" s="17">
        <v>1</v>
      </c>
      <c r="W84" s="15">
        <f t="shared" si="20"/>
        <v>543</v>
      </c>
      <c r="X84" s="13">
        <f t="shared" si="21"/>
        <v>543</v>
      </c>
      <c r="Y84" s="3"/>
      <c r="Z84" s="4"/>
    </row>
    <row r="85" spans="1:26">
      <c r="A85" s="23" t="s">
        <v>34</v>
      </c>
      <c r="B85" s="24"/>
      <c r="C85" s="25"/>
      <c r="D85" s="25"/>
      <c r="E85" s="25"/>
      <c r="F85" s="25"/>
      <c r="G85" s="28"/>
      <c r="H85" s="27">
        <v>1197</v>
      </c>
      <c r="I85" s="21">
        <f t="shared" si="11"/>
        <v>119.7</v>
      </c>
      <c r="J85" s="18">
        <v>0</v>
      </c>
      <c r="K85" s="15">
        <f t="shared" si="12"/>
        <v>0</v>
      </c>
      <c r="L85" s="19">
        <f t="shared" si="13"/>
        <v>239.4</v>
      </c>
      <c r="M85" s="20">
        <v>0</v>
      </c>
      <c r="N85" s="15">
        <f t="shared" si="14"/>
        <v>0</v>
      </c>
      <c r="O85" s="19">
        <f t="shared" si="15"/>
        <v>718.19999999999993</v>
      </c>
      <c r="P85" s="20">
        <v>0</v>
      </c>
      <c r="Q85" s="15">
        <f t="shared" si="16"/>
        <v>0</v>
      </c>
      <c r="R85" s="19">
        <f t="shared" si="17"/>
        <v>957.6</v>
      </c>
      <c r="S85" s="20">
        <v>0</v>
      </c>
      <c r="T85" s="15">
        <f t="shared" si="18"/>
        <v>0</v>
      </c>
      <c r="U85" s="16">
        <f t="shared" si="19"/>
        <v>1197</v>
      </c>
      <c r="V85" s="17">
        <v>1</v>
      </c>
      <c r="W85" s="15">
        <f t="shared" si="20"/>
        <v>1197</v>
      </c>
      <c r="X85" s="13">
        <f t="shared" si="21"/>
        <v>1197</v>
      </c>
      <c r="Y85" s="3"/>
      <c r="Z85" s="4"/>
    </row>
    <row r="86" spans="1:26">
      <c r="A86" s="23">
        <v>18</v>
      </c>
      <c r="B86" s="24"/>
      <c r="C86" s="25"/>
      <c r="D86" s="25"/>
      <c r="E86" s="25"/>
      <c r="F86" s="25"/>
      <c r="G86" s="28"/>
      <c r="H86" s="27">
        <v>567</v>
      </c>
      <c r="I86" s="21">
        <f t="shared" si="11"/>
        <v>56.7</v>
      </c>
      <c r="J86" s="18">
        <v>0</v>
      </c>
      <c r="K86" s="15">
        <f t="shared" si="12"/>
        <v>0</v>
      </c>
      <c r="L86" s="19">
        <f t="shared" si="13"/>
        <v>113.4</v>
      </c>
      <c r="M86" s="20">
        <v>0</v>
      </c>
      <c r="N86" s="15">
        <f t="shared" si="14"/>
        <v>0</v>
      </c>
      <c r="O86" s="19">
        <f t="shared" si="15"/>
        <v>340.2</v>
      </c>
      <c r="P86" s="20">
        <v>0</v>
      </c>
      <c r="Q86" s="15">
        <f t="shared" si="16"/>
        <v>0</v>
      </c>
      <c r="R86" s="19">
        <f t="shared" si="17"/>
        <v>453.6</v>
      </c>
      <c r="S86" s="20">
        <v>0</v>
      </c>
      <c r="T86" s="15">
        <f t="shared" si="18"/>
        <v>0</v>
      </c>
      <c r="U86" s="16">
        <f t="shared" si="19"/>
        <v>567</v>
      </c>
      <c r="V86" s="17">
        <v>1</v>
      </c>
      <c r="W86" s="15">
        <f t="shared" si="20"/>
        <v>567</v>
      </c>
      <c r="X86" s="13">
        <f t="shared" si="21"/>
        <v>567</v>
      </c>
      <c r="Y86" s="3"/>
      <c r="Z86" s="4"/>
    </row>
    <row r="87" spans="1:26">
      <c r="A87" s="23" t="s">
        <v>52</v>
      </c>
      <c r="B87" s="24"/>
      <c r="C87" s="25"/>
      <c r="D87" s="25"/>
      <c r="E87" s="25"/>
      <c r="F87" s="25"/>
      <c r="G87" s="28"/>
      <c r="H87" s="27">
        <v>306</v>
      </c>
      <c r="I87" s="21">
        <f t="shared" si="11"/>
        <v>30.6</v>
      </c>
      <c r="J87" s="18">
        <v>0</v>
      </c>
      <c r="K87" s="15">
        <f t="shared" si="12"/>
        <v>0</v>
      </c>
      <c r="L87" s="19">
        <f t="shared" si="13"/>
        <v>61.2</v>
      </c>
      <c r="M87" s="20">
        <v>0</v>
      </c>
      <c r="N87" s="15">
        <f t="shared" si="14"/>
        <v>0</v>
      </c>
      <c r="O87" s="19">
        <f t="shared" si="15"/>
        <v>183.6</v>
      </c>
      <c r="P87" s="20">
        <v>0</v>
      </c>
      <c r="Q87" s="15">
        <f t="shared" si="16"/>
        <v>0</v>
      </c>
      <c r="R87" s="19">
        <f t="shared" si="17"/>
        <v>244.8</v>
      </c>
      <c r="S87" s="20">
        <v>0</v>
      </c>
      <c r="T87" s="15">
        <f t="shared" si="18"/>
        <v>0</v>
      </c>
      <c r="U87" s="16">
        <f t="shared" si="19"/>
        <v>306</v>
      </c>
      <c r="V87" s="17">
        <v>1</v>
      </c>
      <c r="W87" s="15">
        <f t="shared" si="20"/>
        <v>306</v>
      </c>
      <c r="X87" s="13">
        <f t="shared" si="21"/>
        <v>306</v>
      </c>
      <c r="Y87" s="3"/>
      <c r="Z87" s="4"/>
    </row>
    <row r="88" spans="1:26">
      <c r="A88" s="23" t="s">
        <v>53</v>
      </c>
      <c r="B88" s="24"/>
      <c r="C88" s="25"/>
      <c r="D88" s="25"/>
      <c r="E88" s="25"/>
      <c r="F88" s="25"/>
      <c r="G88" s="28"/>
      <c r="H88" s="27">
        <v>703</v>
      </c>
      <c r="I88" s="21">
        <f t="shared" si="11"/>
        <v>70.3</v>
      </c>
      <c r="J88" s="18">
        <v>0</v>
      </c>
      <c r="K88" s="15">
        <f t="shared" si="12"/>
        <v>0</v>
      </c>
      <c r="L88" s="19">
        <f t="shared" si="13"/>
        <v>140.6</v>
      </c>
      <c r="M88" s="20">
        <v>0</v>
      </c>
      <c r="N88" s="15">
        <f t="shared" si="14"/>
        <v>0</v>
      </c>
      <c r="O88" s="19">
        <f t="shared" si="15"/>
        <v>421.8</v>
      </c>
      <c r="P88" s="20">
        <v>0</v>
      </c>
      <c r="Q88" s="15">
        <f t="shared" si="16"/>
        <v>0</v>
      </c>
      <c r="R88" s="19">
        <f t="shared" si="17"/>
        <v>562.4</v>
      </c>
      <c r="S88" s="20">
        <v>0</v>
      </c>
      <c r="T88" s="15">
        <f t="shared" si="18"/>
        <v>0</v>
      </c>
      <c r="U88" s="16">
        <f t="shared" si="19"/>
        <v>703</v>
      </c>
      <c r="V88" s="17">
        <v>1</v>
      </c>
      <c r="W88" s="15">
        <f t="shared" si="20"/>
        <v>703</v>
      </c>
      <c r="X88" s="13">
        <f t="shared" si="21"/>
        <v>703</v>
      </c>
      <c r="Y88" s="3"/>
      <c r="Z88" s="4"/>
    </row>
    <row r="89" spans="1:26">
      <c r="A89" s="23">
        <v>21</v>
      </c>
      <c r="B89" s="24"/>
      <c r="C89" s="25"/>
      <c r="D89" s="25"/>
      <c r="E89" s="25"/>
      <c r="F89" s="25"/>
      <c r="G89" s="28"/>
      <c r="H89" s="27">
        <v>1257</v>
      </c>
      <c r="I89" s="21">
        <f t="shared" si="11"/>
        <v>125.7</v>
      </c>
      <c r="J89" s="18">
        <v>0</v>
      </c>
      <c r="K89" s="15">
        <f t="shared" si="12"/>
        <v>0</v>
      </c>
      <c r="L89" s="19">
        <f t="shared" si="13"/>
        <v>251.4</v>
      </c>
      <c r="M89" s="20">
        <v>0</v>
      </c>
      <c r="N89" s="15">
        <f t="shared" si="14"/>
        <v>0</v>
      </c>
      <c r="O89" s="19">
        <f t="shared" si="15"/>
        <v>754.19999999999993</v>
      </c>
      <c r="P89" s="20">
        <v>0</v>
      </c>
      <c r="Q89" s="15">
        <f t="shared" si="16"/>
        <v>0</v>
      </c>
      <c r="R89" s="19">
        <f t="shared" si="17"/>
        <v>1005.6</v>
      </c>
      <c r="S89" s="20">
        <v>0</v>
      </c>
      <c r="T89" s="15">
        <f t="shared" si="18"/>
        <v>0</v>
      </c>
      <c r="U89" s="16">
        <f t="shared" si="19"/>
        <v>1257</v>
      </c>
      <c r="V89" s="17">
        <v>1</v>
      </c>
      <c r="W89" s="15">
        <f t="shared" si="20"/>
        <v>1257</v>
      </c>
      <c r="X89" s="13">
        <f t="shared" si="21"/>
        <v>1257</v>
      </c>
      <c r="Y89" s="3"/>
      <c r="Z89" s="4"/>
    </row>
    <row r="90" spans="1:26">
      <c r="A90" s="23" t="s">
        <v>35</v>
      </c>
      <c r="B90" s="24"/>
      <c r="C90" s="25"/>
      <c r="D90" s="25"/>
      <c r="E90" s="25"/>
      <c r="F90" s="25"/>
      <c r="G90" s="28"/>
      <c r="H90" s="27">
        <v>744</v>
      </c>
      <c r="I90" s="21">
        <f t="shared" si="11"/>
        <v>74.400000000000006</v>
      </c>
      <c r="J90" s="18">
        <v>0</v>
      </c>
      <c r="K90" s="15">
        <f t="shared" si="12"/>
        <v>0</v>
      </c>
      <c r="L90" s="19">
        <f t="shared" si="13"/>
        <v>148.80000000000001</v>
      </c>
      <c r="M90" s="20">
        <v>0</v>
      </c>
      <c r="N90" s="15">
        <f t="shared" si="14"/>
        <v>0</v>
      </c>
      <c r="O90" s="19">
        <f t="shared" si="15"/>
        <v>446.4</v>
      </c>
      <c r="P90" s="20">
        <v>0</v>
      </c>
      <c r="Q90" s="15">
        <f t="shared" si="16"/>
        <v>0</v>
      </c>
      <c r="R90" s="19">
        <f t="shared" si="17"/>
        <v>595.20000000000005</v>
      </c>
      <c r="S90" s="20">
        <v>0</v>
      </c>
      <c r="T90" s="15">
        <f t="shared" si="18"/>
        <v>0</v>
      </c>
      <c r="U90" s="16">
        <f t="shared" si="19"/>
        <v>744</v>
      </c>
      <c r="V90" s="17">
        <v>1</v>
      </c>
      <c r="W90" s="15">
        <f t="shared" si="20"/>
        <v>744</v>
      </c>
      <c r="X90" s="13">
        <f t="shared" si="21"/>
        <v>744</v>
      </c>
      <c r="Y90" s="3"/>
      <c r="Z90" s="4"/>
    </row>
    <row r="91" spans="1:26">
      <c r="A91" s="23">
        <v>19</v>
      </c>
      <c r="B91" s="24"/>
      <c r="C91" s="25"/>
      <c r="D91" s="25"/>
      <c r="E91" s="25"/>
      <c r="F91" s="25"/>
      <c r="G91" s="28"/>
      <c r="H91" s="27">
        <v>500</v>
      </c>
      <c r="I91" s="21">
        <f t="shared" si="11"/>
        <v>50</v>
      </c>
      <c r="J91" s="18">
        <v>0</v>
      </c>
      <c r="K91" s="15">
        <f t="shared" si="12"/>
        <v>0</v>
      </c>
      <c r="L91" s="19">
        <f t="shared" si="13"/>
        <v>100</v>
      </c>
      <c r="M91" s="20">
        <v>0</v>
      </c>
      <c r="N91" s="15">
        <f t="shared" si="14"/>
        <v>0</v>
      </c>
      <c r="O91" s="19">
        <f t="shared" si="15"/>
        <v>300</v>
      </c>
      <c r="P91" s="20">
        <v>0</v>
      </c>
      <c r="Q91" s="15">
        <f t="shared" si="16"/>
        <v>0</v>
      </c>
      <c r="R91" s="19">
        <f t="shared" si="17"/>
        <v>400</v>
      </c>
      <c r="S91" s="20">
        <v>0</v>
      </c>
      <c r="T91" s="15">
        <f t="shared" si="18"/>
        <v>0</v>
      </c>
      <c r="U91" s="16">
        <f t="shared" si="19"/>
        <v>500</v>
      </c>
      <c r="V91" s="17">
        <v>1</v>
      </c>
      <c r="W91" s="15">
        <f t="shared" si="20"/>
        <v>500</v>
      </c>
      <c r="X91" s="13">
        <f t="shared" si="21"/>
        <v>500</v>
      </c>
      <c r="Y91" s="3"/>
      <c r="Z91" s="4"/>
    </row>
    <row r="92" spans="1:26">
      <c r="A92" s="23" t="s">
        <v>54</v>
      </c>
      <c r="B92" s="24"/>
      <c r="C92" s="25"/>
      <c r="D92" s="25"/>
      <c r="E92" s="25"/>
      <c r="F92" s="25"/>
      <c r="G92" s="28"/>
      <c r="H92" s="27">
        <v>3683</v>
      </c>
      <c r="I92" s="21">
        <f t="shared" si="11"/>
        <v>368.3</v>
      </c>
      <c r="J92" s="18">
        <v>0</v>
      </c>
      <c r="K92" s="15">
        <f t="shared" si="12"/>
        <v>0</v>
      </c>
      <c r="L92" s="19">
        <f t="shared" si="13"/>
        <v>736.6</v>
      </c>
      <c r="M92" s="20">
        <v>0</v>
      </c>
      <c r="N92" s="15">
        <f t="shared" si="14"/>
        <v>0</v>
      </c>
      <c r="O92" s="19">
        <f t="shared" si="15"/>
        <v>2209.7999999999997</v>
      </c>
      <c r="P92" s="20">
        <v>0</v>
      </c>
      <c r="Q92" s="15">
        <f t="shared" si="16"/>
        <v>0</v>
      </c>
      <c r="R92" s="19">
        <f t="shared" si="17"/>
        <v>2946.4</v>
      </c>
      <c r="S92" s="20">
        <v>0</v>
      </c>
      <c r="T92" s="15">
        <f t="shared" si="18"/>
        <v>0</v>
      </c>
      <c r="U92" s="16">
        <f t="shared" si="19"/>
        <v>3683</v>
      </c>
      <c r="V92" s="17">
        <v>1</v>
      </c>
      <c r="W92" s="15">
        <f t="shared" si="20"/>
        <v>3683</v>
      </c>
      <c r="X92" s="13">
        <f t="shared" si="21"/>
        <v>3683</v>
      </c>
      <c r="Y92" s="3"/>
      <c r="Z92" s="4"/>
    </row>
    <row r="93" spans="1:26">
      <c r="A93" s="23" t="s">
        <v>55</v>
      </c>
      <c r="B93" s="24"/>
      <c r="C93" s="25"/>
      <c r="D93" s="25"/>
      <c r="E93" s="25"/>
      <c r="F93" s="25"/>
      <c r="G93" s="28"/>
      <c r="H93" s="27">
        <v>2237</v>
      </c>
      <c r="I93" s="21">
        <f t="shared" si="11"/>
        <v>223.70000000000002</v>
      </c>
      <c r="J93" s="18">
        <v>0</v>
      </c>
      <c r="K93" s="15">
        <f t="shared" si="12"/>
        <v>0</v>
      </c>
      <c r="L93" s="19">
        <f t="shared" si="13"/>
        <v>447.40000000000003</v>
      </c>
      <c r="M93" s="20">
        <v>0</v>
      </c>
      <c r="N93" s="15">
        <f t="shared" si="14"/>
        <v>0</v>
      </c>
      <c r="O93" s="19">
        <f t="shared" si="15"/>
        <v>1342.2</v>
      </c>
      <c r="P93" s="20">
        <v>0</v>
      </c>
      <c r="Q93" s="15">
        <f t="shared" si="16"/>
        <v>0</v>
      </c>
      <c r="R93" s="19">
        <f t="shared" si="17"/>
        <v>1789.6000000000001</v>
      </c>
      <c r="S93" s="20">
        <v>0</v>
      </c>
      <c r="T93" s="15">
        <f t="shared" si="18"/>
        <v>0</v>
      </c>
      <c r="U93" s="16">
        <f t="shared" si="19"/>
        <v>2237</v>
      </c>
      <c r="V93" s="17">
        <v>1</v>
      </c>
      <c r="W93" s="15">
        <f t="shared" si="20"/>
        <v>2237</v>
      </c>
      <c r="X93" s="13">
        <f t="shared" si="21"/>
        <v>2237</v>
      </c>
      <c r="Y93" s="3"/>
      <c r="Z93" s="4"/>
    </row>
    <row r="94" spans="1:26">
      <c r="A94" s="23">
        <v>22</v>
      </c>
      <c r="B94" s="24"/>
      <c r="C94" s="25"/>
      <c r="D94" s="25"/>
      <c r="E94" s="25"/>
      <c r="F94" s="25"/>
      <c r="G94" s="28"/>
      <c r="H94" s="27">
        <v>764</v>
      </c>
      <c r="I94" s="21">
        <f t="shared" si="11"/>
        <v>76.400000000000006</v>
      </c>
      <c r="J94" s="18">
        <v>0</v>
      </c>
      <c r="K94" s="15">
        <f t="shared" si="12"/>
        <v>0</v>
      </c>
      <c r="L94" s="19">
        <f t="shared" si="13"/>
        <v>152.80000000000001</v>
      </c>
      <c r="M94" s="20">
        <v>0</v>
      </c>
      <c r="N94" s="15">
        <f t="shared" si="14"/>
        <v>0</v>
      </c>
      <c r="O94" s="19">
        <f t="shared" si="15"/>
        <v>458.4</v>
      </c>
      <c r="P94" s="20">
        <v>0</v>
      </c>
      <c r="Q94" s="15">
        <f t="shared" si="16"/>
        <v>0</v>
      </c>
      <c r="R94" s="19">
        <f t="shared" si="17"/>
        <v>611.20000000000005</v>
      </c>
      <c r="S94" s="20">
        <v>0</v>
      </c>
      <c r="T94" s="15">
        <f t="shared" si="18"/>
        <v>0</v>
      </c>
      <c r="U94" s="16">
        <f t="shared" si="19"/>
        <v>764</v>
      </c>
      <c r="V94" s="17">
        <v>1</v>
      </c>
      <c r="W94" s="15">
        <f t="shared" si="20"/>
        <v>764</v>
      </c>
      <c r="X94" s="13">
        <f t="shared" si="21"/>
        <v>764</v>
      </c>
      <c r="Y94" s="3"/>
      <c r="Z94" s="4"/>
    </row>
    <row r="95" spans="1:26">
      <c r="A95" s="23" t="s">
        <v>36</v>
      </c>
      <c r="B95" s="24"/>
      <c r="C95" s="25"/>
      <c r="D95" s="25"/>
      <c r="E95" s="25"/>
      <c r="F95" s="25"/>
      <c r="G95" s="28"/>
      <c r="H95" s="27">
        <v>816</v>
      </c>
      <c r="I95" s="21">
        <f t="shared" si="11"/>
        <v>81.600000000000009</v>
      </c>
      <c r="J95" s="18">
        <v>0</v>
      </c>
      <c r="K95" s="15">
        <f t="shared" si="12"/>
        <v>0</v>
      </c>
      <c r="L95" s="19">
        <f t="shared" si="13"/>
        <v>163.20000000000002</v>
      </c>
      <c r="M95" s="20">
        <v>0</v>
      </c>
      <c r="N95" s="15">
        <f t="shared" si="14"/>
        <v>0</v>
      </c>
      <c r="O95" s="19">
        <f t="shared" si="15"/>
        <v>489.59999999999997</v>
      </c>
      <c r="P95" s="20">
        <v>0</v>
      </c>
      <c r="Q95" s="15">
        <f t="shared" si="16"/>
        <v>0</v>
      </c>
      <c r="R95" s="19">
        <f t="shared" si="17"/>
        <v>652.80000000000007</v>
      </c>
      <c r="S95" s="20">
        <v>0</v>
      </c>
      <c r="T95" s="15">
        <f t="shared" si="18"/>
        <v>0</v>
      </c>
      <c r="U95" s="16">
        <f t="shared" si="19"/>
        <v>816</v>
      </c>
      <c r="V95" s="17">
        <v>1</v>
      </c>
      <c r="W95" s="15">
        <f t="shared" si="20"/>
        <v>816</v>
      </c>
      <c r="X95" s="13">
        <f t="shared" si="21"/>
        <v>816</v>
      </c>
      <c r="Y95" s="3"/>
      <c r="Z95" s="4"/>
    </row>
    <row r="96" spans="1:26">
      <c r="A96" s="23">
        <v>20</v>
      </c>
      <c r="B96" s="24"/>
      <c r="C96" s="25"/>
      <c r="D96" s="25"/>
      <c r="E96" s="25"/>
      <c r="F96" s="25"/>
      <c r="G96" s="28"/>
      <c r="H96" s="27">
        <v>912</v>
      </c>
      <c r="I96" s="21">
        <f t="shared" si="11"/>
        <v>91.2</v>
      </c>
      <c r="J96" s="18">
        <v>0</v>
      </c>
      <c r="K96" s="15">
        <f t="shared" si="12"/>
        <v>0</v>
      </c>
      <c r="L96" s="19">
        <f t="shared" si="13"/>
        <v>182.4</v>
      </c>
      <c r="M96" s="20">
        <v>0</v>
      </c>
      <c r="N96" s="15">
        <f t="shared" si="14"/>
        <v>0</v>
      </c>
      <c r="O96" s="19">
        <f t="shared" si="15"/>
        <v>547.19999999999993</v>
      </c>
      <c r="P96" s="20">
        <v>0</v>
      </c>
      <c r="Q96" s="15">
        <f t="shared" si="16"/>
        <v>0</v>
      </c>
      <c r="R96" s="19">
        <f t="shared" si="17"/>
        <v>729.6</v>
      </c>
      <c r="S96" s="20">
        <v>0</v>
      </c>
      <c r="T96" s="15">
        <f t="shared" si="18"/>
        <v>0</v>
      </c>
      <c r="U96" s="16">
        <f t="shared" si="19"/>
        <v>912</v>
      </c>
      <c r="V96" s="17">
        <v>1</v>
      </c>
      <c r="W96" s="15">
        <f t="shared" si="20"/>
        <v>912</v>
      </c>
      <c r="X96" s="13">
        <f t="shared" si="21"/>
        <v>912</v>
      </c>
      <c r="Y96" s="3"/>
      <c r="Z96" s="4"/>
    </row>
    <row r="97" spans="1:26">
      <c r="A97" s="23" t="s">
        <v>56</v>
      </c>
      <c r="B97" s="24"/>
      <c r="C97" s="25"/>
      <c r="D97" s="25"/>
      <c r="E97" s="25"/>
      <c r="F97" s="25"/>
      <c r="G97" s="28"/>
      <c r="H97" s="27">
        <v>626</v>
      </c>
      <c r="I97" s="21">
        <f t="shared" si="11"/>
        <v>62.6</v>
      </c>
      <c r="J97" s="18">
        <v>0</v>
      </c>
      <c r="K97" s="15">
        <f t="shared" si="12"/>
        <v>0</v>
      </c>
      <c r="L97" s="19">
        <f t="shared" si="13"/>
        <v>125.2</v>
      </c>
      <c r="M97" s="20">
        <v>0</v>
      </c>
      <c r="N97" s="15">
        <f t="shared" si="14"/>
        <v>0</v>
      </c>
      <c r="O97" s="19">
        <f t="shared" si="15"/>
        <v>375.59999999999997</v>
      </c>
      <c r="P97" s="20">
        <v>0</v>
      </c>
      <c r="Q97" s="15">
        <f t="shared" si="16"/>
        <v>0</v>
      </c>
      <c r="R97" s="19">
        <f t="shared" si="17"/>
        <v>500.8</v>
      </c>
      <c r="S97" s="20">
        <v>0</v>
      </c>
      <c r="T97" s="15">
        <f t="shared" si="18"/>
        <v>0</v>
      </c>
      <c r="U97" s="16">
        <f t="shared" si="19"/>
        <v>626</v>
      </c>
      <c r="V97" s="17">
        <v>1</v>
      </c>
      <c r="W97" s="15">
        <f t="shared" si="20"/>
        <v>626</v>
      </c>
      <c r="X97" s="13">
        <f t="shared" si="21"/>
        <v>626</v>
      </c>
      <c r="Y97" s="3"/>
      <c r="Z97" s="4"/>
    </row>
    <row r="98" spans="1:26">
      <c r="A98" s="23" t="s">
        <v>57</v>
      </c>
      <c r="B98" s="24"/>
      <c r="C98" s="25"/>
      <c r="D98" s="25"/>
      <c r="E98" s="25"/>
      <c r="F98" s="25"/>
      <c r="G98" s="28"/>
      <c r="H98" s="27">
        <v>911</v>
      </c>
      <c r="I98" s="21">
        <f t="shared" si="11"/>
        <v>91.100000000000009</v>
      </c>
      <c r="J98" s="18">
        <v>0</v>
      </c>
      <c r="K98" s="15">
        <f t="shared" si="12"/>
        <v>0</v>
      </c>
      <c r="L98" s="19">
        <f t="shared" si="13"/>
        <v>182.20000000000002</v>
      </c>
      <c r="M98" s="20">
        <v>0</v>
      </c>
      <c r="N98" s="15">
        <f t="shared" si="14"/>
        <v>0</v>
      </c>
      <c r="O98" s="19">
        <f t="shared" si="15"/>
        <v>546.6</v>
      </c>
      <c r="P98" s="20">
        <v>0</v>
      </c>
      <c r="Q98" s="15">
        <f t="shared" si="16"/>
        <v>0</v>
      </c>
      <c r="R98" s="19">
        <f t="shared" si="17"/>
        <v>728.80000000000007</v>
      </c>
      <c r="S98" s="20">
        <v>0</v>
      </c>
      <c r="T98" s="15">
        <f t="shared" si="18"/>
        <v>0</v>
      </c>
      <c r="U98" s="16">
        <f t="shared" si="19"/>
        <v>911</v>
      </c>
      <c r="V98" s="17">
        <v>1</v>
      </c>
      <c r="W98" s="15">
        <f t="shared" si="20"/>
        <v>911</v>
      </c>
      <c r="X98" s="13">
        <f t="shared" si="21"/>
        <v>911</v>
      </c>
      <c r="Y98" s="3"/>
      <c r="Z98" s="4"/>
    </row>
    <row r="99" spans="1:26">
      <c r="A99" s="23">
        <v>23</v>
      </c>
      <c r="B99" s="24"/>
      <c r="C99" s="25"/>
      <c r="D99" s="25"/>
      <c r="E99" s="25"/>
      <c r="F99" s="25"/>
      <c r="G99" s="28"/>
      <c r="H99" s="27">
        <v>1244</v>
      </c>
      <c r="I99" s="21">
        <f t="shared" si="11"/>
        <v>124.4</v>
      </c>
      <c r="J99" s="18">
        <v>0</v>
      </c>
      <c r="K99" s="15">
        <f t="shared" si="12"/>
        <v>0</v>
      </c>
      <c r="L99" s="19">
        <f t="shared" si="13"/>
        <v>248.8</v>
      </c>
      <c r="M99" s="20">
        <v>0</v>
      </c>
      <c r="N99" s="15">
        <f t="shared" si="14"/>
        <v>0</v>
      </c>
      <c r="O99" s="19">
        <f t="shared" si="15"/>
        <v>746.4</v>
      </c>
      <c r="P99" s="20">
        <v>0</v>
      </c>
      <c r="Q99" s="15">
        <f t="shared" si="16"/>
        <v>0</v>
      </c>
      <c r="R99" s="19">
        <f t="shared" si="17"/>
        <v>995.2</v>
      </c>
      <c r="S99" s="20">
        <v>0</v>
      </c>
      <c r="T99" s="15">
        <f t="shared" si="18"/>
        <v>0</v>
      </c>
      <c r="U99" s="16">
        <f t="shared" si="19"/>
        <v>1244</v>
      </c>
      <c r="V99" s="17">
        <v>1</v>
      </c>
      <c r="W99" s="15">
        <f t="shared" si="20"/>
        <v>1244</v>
      </c>
      <c r="X99" s="13">
        <f t="shared" si="21"/>
        <v>1244</v>
      </c>
      <c r="Y99" s="3"/>
      <c r="Z99" s="4"/>
    </row>
    <row r="100" spans="1:26">
      <c r="A100" s="23" t="s">
        <v>37</v>
      </c>
      <c r="B100" s="24"/>
      <c r="C100" s="25"/>
      <c r="D100" s="25"/>
      <c r="E100" s="25"/>
      <c r="F100" s="25"/>
      <c r="G100" s="28"/>
      <c r="H100" s="27">
        <v>9485</v>
      </c>
      <c r="I100" s="21">
        <f t="shared" si="11"/>
        <v>948.5</v>
      </c>
      <c r="J100" s="18">
        <v>0</v>
      </c>
      <c r="K100" s="15">
        <f t="shared" si="12"/>
        <v>0</v>
      </c>
      <c r="L100" s="19">
        <f t="shared" si="13"/>
        <v>1897</v>
      </c>
      <c r="M100" s="20">
        <v>0</v>
      </c>
      <c r="N100" s="15">
        <f t="shared" si="14"/>
        <v>0</v>
      </c>
      <c r="O100" s="19">
        <f t="shared" si="15"/>
        <v>5691</v>
      </c>
      <c r="P100" s="20">
        <v>0</v>
      </c>
      <c r="Q100" s="15">
        <f t="shared" si="16"/>
        <v>0</v>
      </c>
      <c r="R100" s="19">
        <f t="shared" si="17"/>
        <v>7588</v>
      </c>
      <c r="S100" s="20">
        <v>0</v>
      </c>
      <c r="T100" s="15">
        <f t="shared" si="18"/>
        <v>0</v>
      </c>
      <c r="U100" s="16">
        <f t="shared" si="19"/>
        <v>9485</v>
      </c>
      <c r="V100" s="17">
        <v>1</v>
      </c>
      <c r="W100" s="15">
        <f t="shared" si="20"/>
        <v>9485</v>
      </c>
      <c r="X100" s="13">
        <f t="shared" si="21"/>
        <v>9485</v>
      </c>
      <c r="Y100" s="3"/>
      <c r="Z100" s="4"/>
    </row>
    <row r="101" spans="1:26">
      <c r="A101" s="23">
        <v>21</v>
      </c>
      <c r="B101" s="24"/>
      <c r="C101" s="25"/>
      <c r="D101" s="25"/>
      <c r="E101" s="25"/>
      <c r="F101" s="25"/>
      <c r="G101" s="28"/>
      <c r="H101" s="27">
        <v>763</v>
      </c>
      <c r="I101" s="21">
        <f t="shared" si="11"/>
        <v>76.3</v>
      </c>
      <c r="J101" s="18">
        <v>0</v>
      </c>
      <c r="K101" s="15">
        <f t="shared" si="12"/>
        <v>0</v>
      </c>
      <c r="L101" s="19">
        <f t="shared" si="13"/>
        <v>152.6</v>
      </c>
      <c r="M101" s="20">
        <v>0</v>
      </c>
      <c r="N101" s="15">
        <f t="shared" si="14"/>
        <v>0</v>
      </c>
      <c r="O101" s="19">
        <f t="shared" si="15"/>
        <v>457.8</v>
      </c>
      <c r="P101" s="20">
        <v>0</v>
      </c>
      <c r="Q101" s="15">
        <f t="shared" si="16"/>
        <v>0</v>
      </c>
      <c r="R101" s="19">
        <f t="shared" si="17"/>
        <v>610.4</v>
      </c>
      <c r="S101" s="20">
        <v>0</v>
      </c>
      <c r="T101" s="15">
        <f t="shared" si="18"/>
        <v>0</v>
      </c>
      <c r="U101" s="16">
        <f t="shared" si="19"/>
        <v>763</v>
      </c>
      <c r="V101" s="17">
        <v>1</v>
      </c>
      <c r="W101" s="15">
        <f t="shared" si="20"/>
        <v>763</v>
      </c>
      <c r="X101" s="13">
        <f t="shared" si="21"/>
        <v>763</v>
      </c>
      <c r="Y101" s="3"/>
      <c r="Z101" s="4"/>
    </row>
    <row r="102" spans="1:26">
      <c r="A102" s="23" t="s">
        <v>58</v>
      </c>
      <c r="B102" s="24"/>
      <c r="C102" s="25"/>
      <c r="D102" s="25"/>
      <c r="E102" s="25"/>
      <c r="F102" s="25"/>
      <c r="G102" s="28"/>
      <c r="H102" s="27">
        <v>1136</v>
      </c>
      <c r="I102" s="21">
        <f t="shared" si="11"/>
        <v>113.60000000000001</v>
      </c>
      <c r="J102" s="18">
        <v>0</v>
      </c>
      <c r="K102" s="15">
        <f t="shared" si="12"/>
        <v>0</v>
      </c>
      <c r="L102" s="19">
        <f t="shared" si="13"/>
        <v>227.20000000000002</v>
      </c>
      <c r="M102" s="20">
        <v>0</v>
      </c>
      <c r="N102" s="15">
        <f t="shared" si="14"/>
        <v>0</v>
      </c>
      <c r="O102" s="19">
        <f t="shared" si="15"/>
        <v>681.6</v>
      </c>
      <c r="P102" s="20">
        <v>0</v>
      </c>
      <c r="Q102" s="15">
        <f t="shared" si="16"/>
        <v>0</v>
      </c>
      <c r="R102" s="19">
        <f t="shared" si="17"/>
        <v>908.80000000000007</v>
      </c>
      <c r="S102" s="20">
        <v>0</v>
      </c>
      <c r="T102" s="15">
        <f t="shared" si="18"/>
        <v>0</v>
      </c>
      <c r="U102" s="16">
        <f t="shared" si="19"/>
        <v>1136</v>
      </c>
      <c r="V102" s="17">
        <v>1</v>
      </c>
      <c r="W102" s="15">
        <f t="shared" si="20"/>
        <v>1136</v>
      </c>
      <c r="X102" s="13">
        <f t="shared" si="21"/>
        <v>1136</v>
      </c>
      <c r="Y102" s="3"/>
      <c r="Z102" s="4"/>
    </row>
    <row r="103" spans="1:26">
      <c r="A103" s="23" t="s">
        <v>59</v>
      </c>
      <c r="B103" s="24"/>
      <c r="C103" s="25"/>
      <c r="D103" s="25"/>
      <c r="E103" s="25"/>
      <c r="F103" s="25"/>
      <c r="G103" s="28"/>
      <c r="H103" s="27">
        <v>761</v>
      </c>
      <c r="I103" s="21">
        <f t="shared" si="11"/>
        <v>76.100000000000009</v>
      </c>
      <c r="J103" s="18">
        <v>0</v>
      </c>
      <c r="K103" s="15">
        <f t="shared" si="12"/>
        <v>0</v>
      </c>
      <c r="L103" s="19">
        <f t="shared" si="13"/>
        <v>152.20000000000002</v>
      </c>
      <c r="M103" s="20">
        <v>0</v>
      </c>
      <c r="N103" s="15">
        <f t="shared" si="14"/>
        <v>0</v>
      </c>
      <c r="O103" s="19">
        <f t="shared" si="15"/>
        <v>456.59999999999997</v>
      </c>
      <c r="P103" s="20">
        <v>0</v>
      </c>
      <c r="Q103" s="15">
        <f t="shared" si="16"/>
        <v>0</v>
      </c>
      <c r="R103" s="19">
        <f t="shared" si="17"/>
        <v>608.80000000000007</v>
      </c>
      <c r="S103" s="20">
        <v>0</v>
      </c>
      <c r="T103" s="15">
        <f t="shared" si="18"/>
        <v>0</v>
      </c>
      <c r="U103" s="16">
        <f t="shared" si="19"/>
        <v>761</v>
      </c>
      <c r="V103" s="17">
        <v>1</v>
      </c>
      <c r="W103" s="15">
        <f t="shared" si="20"/>
        <v>761</v>
      </c>
      <c r="X103" s="13">
        <f t="shared" si="21"/>
        <v>761</v>
      </c>
      <c r="Y103" s="3"/>
      <c r="Z103" s="4"/>
    </row>
    <row r="104" spans="1:26">
      <c r="A104" s="23">
        <v>24</v>
      </c>
      <c r="B104" s="24"/>
      <c r="C104" s="25"/>
      <c r="D104" s="25"/>
      <c r="E104" s="25"/>
      <c r="F104" s="25"/>
      <c r="G104" s="28"/>
      <c r="H104" s="27">
        <v>972</v>
      </c>
      <c r="I104" s="21">
        <f t="shared" si="11"/>
        <v>97.2</v>
      </c>
      <c r="J104" s="18">
        <v>0</v>
      </c>
      <c r="K104" s="15">
        <f t="shared" si="12"/>
        <v>0</v>
      </c>
      <c r="L104" s="19">
        <f t="shared" si="13"/>
        <v>194.4</v>
      </c>
      <c r="M104" s="20">
        <v>0</v>
      </c>
      <c r="N104" s="15">
        <f t="shared" si="14"/>
        <v>0</v>
      </c>
      <c r="O104" s="19">
        <f t="shared" si="15"/>
        <v>583.19999999999993</v>
      </c>
      <c r="P104" s="20">
        <v>0</v>
      </c>
      <c r="Q104" s="15">
        <f t="shared" si="16"/>
        <v>0</v>
      </c>
      <c r="R104" s="19">
        <f t="shared" si="17"/>
        <v>777.6</v>
      </c>
      <c r="S104" s="20">
        <v>0</v>
      </c>
      <c r="T104" s="15">
        <f t="shared" si="18"/>
        <v>0</v>
      </c>
      <c r="U104" s="16">
        <f t="shared" si="19"/>
        <v>972</v>
      </c>
      <c r="V104" s="17">
        <v>1</v>
      </c>
      <c r="W104" s="15">
        <f t="shared" si="20"/>
        <v>972</v>
      </c>
      <c r="X104" s="13">
        <f t="shared" si="21"/>
        <v>972</v>
      </c>
      <c r="Y104" s="3"/>
      <c r="Z104" s="4"/>
    </row>
    <row r="105" spans="1:26">
      <c r="A105" s="23" t="s">
        <v>38</v>
      </c>
      <c r="B105" s="24"/>
      <c r="C105" s="25"/>
      <c r="D105" s="25"/>
      <c r="E105" s="25"/>
      <c r="F105" s="25"/>
      <c r="G105" s="28"/>
      <c r="H105" s="27">
        <v>623</v>
      </c>
      <c r="I105" s="21">
        <f t="shared" si="11"/>
        <v>62.300000000000004</v>
      </c>
      <c r="J105" s="18">
        <v>0</v>
      </c>
      <c r="K105" s="15">
        <f t="shared" si="12"/>
        <v>0</v>
      </c>
      <c r="L105" s="19">
        <f t="shared" si="13"/>
        <v>124.60000000000001</v>
      </c>
      <c r="M105" s="20">
        <v>0</v>
      </c>
      <c r="N105" s="15">
        <f t="shared" si="14"/>
        <v>0</v>
      </c>
      <c r="O105" s="19">
        <f t="shared" si="15"/>
        <v>373.8</v>
      </c>
      <c r="P105" s="20">
        <v>0</v>
      </c>
      <c r="Q105" s="15">
        <f t="shared" si="16"/>
        <v>0</v>
      </c>
      <c r="R105" s="19">
        <f t="shared" si="17"/>
        <v>498.40000000000003</v>
      </c>
      <c r="S105" s="20">
        <v>0</v>
      </c>
      <c r="T105" s="15">
        <f t="shared" si="18"/>
        <v>0</v>
      </c>
      <c r="U105" s="16">
        <f t="shared" si="19"/>
        <v>623</v>
      </c>
      <c r="V105" s="17">
        <v>1</v>
      </c>
      <c r="W105" s="15">
        <f t="shared" si="20"/>
        <v>623</v>
      </c>
      <c r="X105" s="13">
        <f t="shared" si="21"/>
        <v>623</v>
      </c>
      <c r="Y105" s="3"/>
      <c r="Z105" s="4"/>
    </row>
    <row r="106" spans="1:26">
      <c r="A106" s="23">
        <v>22</v>
      </c>
      <c r="B106" s="24"/>
      <c r="C106" s="25"/>
      <c r="D106" s="25"/>
      <c r="E106" s="25"/>
      <c r="F106" s="25"/>
      <c r="G106" s="28"/>
      <c r="H106" s="27">
        <v>995</v>
      </c>
      <c r="I106" s="21">
        <f t="shared" si="11"/>
        <v>99.5</v>
      </c>
      <c r="J106" s="18">
        <v>0</v>
      </c>
      <c r="K106" s="15">
        <f t="shared" si="12"/>
        <v>0</v>
      </c>
      <c r="L106" s="19">
        <f t="shared" si="13"/>
        <v>199</v>
      </c>
      <c r="M106" s="20">
        <v>0</v>
      </c>
      <c r="N106" s="15">
        <f t="shared" si="14"/>
        <v>0</v>
      </c>
      <c r="O106" s="19">
        <f t="shared" si="15"/>
        <v>597</v>
      </c>
      <c r="P106" s="20">
        <v>0</v>
      </c>
      <c r="Q106" s="15">
        <f t="shared" si="16"/>
        <v>0</v>
      </c>
      <c r="R106" s="19">
        <f t="shared" si="17"/>
        <v>796</v>
      </c>
      <c r="S106" s="20">
        <v>0</v>
      </c>
      <c r="T106" s="15">
        <f t="shared" si="18"/>
        <v>0</v>
      </c>
      <c r="U106" s="16">
        <f t="shared" si="19"/>
        <v>995</v>
      </c>
      <c r="V106" s="17">
        <v>1</v>
      </c>
      <c r="W106" s="15">
        <f t="shared" si="20"/>
        <v>995</v>
      </c>
      <c r="X106" s="13">
        <f t="shared" si="21"/>
        <v>995</v>
      </c>
      <c r="Y106" s="3"/>
      <c r="Z106" s="4"/>
    </row>
    <row r="107" spans="1:26">
      <c r="A107" s="23" t="s">
        <v>60</v>
      </c>
      <c r="B107" s="24"/>
      <c r="C107" s="25"/>
      <c r="D107" s="25"/>
      <c r="E107" s="25"/>
      <c r="F107" s="25"/>
      <c r="G107" s="28"/>
      <c r="H107" s="27">
        <v>834</v>
      </c>
      <c r="I107" s="21">
        <f t="shared" si="11"/>
        <v>83.4</v>
      </c>
      <c r="J107" s="18">
        <v>0</v>
      </c>
      <c r="K107" s="15">
        <f t="shared" si="12"/>
        <v>0</v>
      </c>
      <c r="L107" s="19">
        <f t="shared" si="13"/>
        <v>166.8</v>
      </c>
      <c r="M107" s="20">
        <v>0</v>
      </c>
      <c r="N107" s="15">
        <f t="shared" si="14"/>
        <v>0</v>
      </c>
      <c r="O107" s="19">
        <f t="shared" si="15"/>
        <v>500.4</v>
      </c>
      <c r="P107" s="20">
        <v>0</v>
      </c>
      <c r="Q107" s="15">
        <f t="shared" si="16"/>
        <v>0</v>
      </c>
      <c r="R107" s="19">
        <f t="shared" si="17"/>
        <v>667.2</v>
      </c>
      <c r="S107" s="20">
        <v>0</v>
      </c>
      <c r="T107" s="15">
        <f t="shared" si="18"/>
        <v>0</v>
      </c>
      <c r="U107" s="16">
        <f t="shared" si="19"/>
        <v>834</v>
      </c>
      <c r="V107" s="17">
        <v>1</v>
      </c>
      <c r="W107" s="15">
        <f t="shared" si="20"/>
        <v>834</v>
      </c>
      <c r="X107" s="13">
        <f t="shared" si="21"/>
        <v>834</v>
      </c>
      <c r="Y107" s="3"/>
      <c r="Z107" s="4"/>
    </row>
    <row r="108" spans="1:26">
      <c r="A108" s="23" t="s">
        <v>61</v>
      </c>
      <c r="B108" s="24"/>
      <c r="C108" s="25"/>
      <c r="D108" s="25"/>
      <c r="E108" s="25"/>
      <c r="F108" s="25"/>
      <c r="G108" s="28"/>
      <c r="H108" s="27">
        <v>2109</v>
      </c>
      <c r="I108" s="21">
        <f t="shared" si="11"/>
        <v>210.9</v>
      </c>
      <c r="J108" s="18">
        <v>0</v>
      </c>
      <c r="K108" s="15">
        <f t="shared" si="12"/>
        <v>0</v>
      </c>
      <c r="L108" s="19">
        <f t="shared" si="13"/>
        <v>421.8</v>
      </c>
      <c r="M108" s="20">
        <v>0</v>
      </c>
      <c r="N108" s="15">
        <f t="shared" si="14"/>
        <v>0</v>
      </c>
      <c r="O108" s="19">
        <f t="shared" si="15"/>
        <v>1265.3999999999999</v>
      </c>
      <c r="P108" s="20">
        <v>0</v>
      </c>
      <c r="Q108" s="15">
        <f t="shared" si="16"/>
        <v>0</v>
      </c>
      <c r="R108" s="19">
        <f t="shared" si="17"/>
        <v>1687.2</v>
      </c>
      <c r="S108" s="20">
        <v>0</v>
      </c>
      <c r="T108" s="15">
        <f t="shared" si="18"/>
        <v>0</v>
      </c>
      <c r="U108" s="16">
        <f t="shared" si="19"/>
        <v>2109</v>
      </c>
      <c r="V108" s="17">
        <v>1</v>
      </c>
      <c r="W108" s="15">
        <f t="shared" si="20"/>
        <v>2109</v>
      </c>
      <c r="X108" s="13">
        <f t="shared" si="21"/>
        <v>2109</v>
      </c>
      <c r="Y108" s="3"/>
      <c r="Z108" s="4"/>
    </row>
    <row r="109" spans="1:26">
      <c r="A109" s="23">
        <v>25</v>
      </c>
      <c r="B109" s="24"/>
      <c r="C109" s="25"/>
      <c r="D109" s="25"/>
      <c r="E109" s="25"/>
      <c r="F109" s="25"/>
      <c r="G109" s="28"/>
      <c r="H109" s="27">
        <v>777</v>
      </c>
      <c r="I109" s="21">
        <f t="shared" si="11"/>
        <v>77.7</v>
      </c>
      <c r="J109" s="18">
        <v>0</v>
      </c>
      <c r="K109" s="15">
        <f t="shared" si="12"/>
        <v>0</v>
      </c>
      <c r="L109" s="19">
        <f t="shared" si="13"/>
        <v>155.4</v>
      </c>
      <c r="M109" s="20">
        <v>0</v>
      </c>
      <c r="N109" s="15">
        <f t="shared" si="14"/>
        <v>0</v>
      </c>
      <c r="O109" s="19">
        <f t="shared" si="15"/>
        <v>466.2</v>
      </c>
      <c r="P109" s="20">
        <v>0</v>
      </c>
      <c r="Q109" s="15">
        <f t="shared" si="16"/>
        <v>0</v>
      </c>
      <c r="R109" s="19">
        <f t="shared" si="17"/>
        <v>621.6</v>
      </c>
      <c r="S109" s="20">
        <v>0</v>
      </c>
      <c r="T109" s="15">
        <f t="shared" si="18"/>
        <v>0</v>
      </c>
      <c r="U109" s="16">
        <f t="shared" si="19"/>
        <v>777</v>
      </c>
      <c r="V109" s="17">
        <v>1</v>
      </c>
      <c r="W109" s="15">
        <f t="shared" si="20"/>
        <v>777</v>
      </c>
      <c r="X109" s="13">
        <f t="shared" si="21"/>
        <v>777</v>
      </c>
      <c r="Y109" s="3"/>
      <c r="Z109" s="4"/>
    </row>
    <row r="110" spans="1:26">
      <c r="A110" s="23" t="s">
        <v>39</v>
      </c>
      <c r="B110" s="24"/>
      <c r="C110" s="25"/>
      <c r="D110" s="25"/>
      <c r="E110" s="25"/>
      <c r="F110" s="25"/>
      <c r="G110" s="28"/>
      <c r="H110" s="27">
        <v>531</v>
      </c>
      <c r="I110" s="21">
        <f t="shared" si="11"/>
        <v>53.1</v>
      </c>
      <c r="J110" s="18">
        <v>0</v>
      </c>
      <c r="K110" s="15">
        <f t="shared" si="12"/>
        <v>0</v>
      </c>
      <c r="L110" s="19">
        <f t="shared" si="13"/>
        <v>106.2</v>
      </c>
      <c r="M110" s="20">
        <v>0</v>
      </c>
      <c r="N110" s="15">
        <f t="shared" si="14"/>
        <v>0</v>
      </c>
      <c r="O110" s="19">
        <f t="shared" si="15"/>
        <v>318.59999999999997</v>
      </c>
      <c r="P110" s="20">
        <v>0</v>
      </c>
      <c r="Q110" s="15">
        <f t="shared" si="16"/>
        <v>0</v>
      </c>
      <c r="R110" s="19">
        <f t="shared" si="17"/>
        <v>424.8</v>
      </c>
      <c r="S110" s="20">
        <v>0</v>
      </c>
      <c r="T110" s="15">
        <f t="shared" si="18"/>
        <v>0</v>
      </c>
      <c r="U110" s="16">
        <f t="shared" si="19"/>
        <v>531</v>
      </c>
      <c r="V110" s="17">
        <v>1</v>
      </c>
      <c r="W110" s="15">
        <f t="shared" si="20"/>
        <v>531</v>
      </c>
      <c r="X110" s="13">
        <f t="shared" si="21"/>
        <v>531</v>
      </c>
      <c r="Y110" s="3"/>
      <c r="Z110" s="4"/>
    </row>
    <row r="111" spans="1:26">
      <c r="A111" s="23">
        <v>23</v>
      </c>
      <c r="B111" s="24"/>
      <c r="C111" s="25"/>
      <c r="D111" s="25"/>
      <c r="E111" s="25"/>
      <c r="F111" s="25"/>
      <c r="G111" s="28"/>
      <c r="H111" s="27">
        <v>1094</v>
      </c>
      <c r="I111" s="21">
        <f t="shared" si="11"/>
        <v>109.4</v>
      </c>
      <c r="J111" s="18">
        <v>0</v>
      </c>
      <c r="K111" s="15">
        <f t="shared" si="12"/>
        <v>0</v>
      </c>
      <c r="L111" s="19">
        <f t="shared" si="13"/>
        <v>218.8</v>
      </c>
      <c r="M111" s="20">
        <v>0</v>
      </c>
      <c r="N111" s="15">
        <f t="shared" si="14"/>
        <v>0</v>
      </c>
      <c r="O111" s="19">
        <f t="shared" si="15"/>
        <v>656.4</v>
      </c>
      <c r="P111" s="20">
        <v>0</v>
      </c>
      <c r="Q111" s="15">
        <f t="shared" si="16"/>
        <v>0</v>
      </c>
      <c r="R111" s="19">
        <f t="shared" si="17"/>
        <v>875.2</v>
      </c>
      <c r="S111" s="20">
        <v>0</v>
      </c>
      <c r="T111" s="15">
        <f t="shared" si="18"/>
        <v>0</v>
      </c>
      <c r="U111" s="16">
        <f t="shared" si="19"/>
        <v>1094</v>
      </c>
      <c r="V111" s="17">
        <v>1</v>
      </c>
      <c r="W111" s="15">
        <f t="shared" si="20"/>
        <v>1094</v>
      </c>
      <c r="X111" s="13">
        <f t="shared" si="21"/>
        <v>1094</v>
      </c>
      <c r="Y111" s="3"/>
      <c r="Z111" s="4"/>
    </row>
    <row r="112" spans="1:26">
      <c r="A112" s="23" t="s">
        <v>62</v>
      </c>
      <c r="B112" s="24"/>
      <c r="C112" s="25"/>
      <c r="D112" s="25"/>
      <c r="E112" s="25"/>
      <c r="F112" s="25"/>
      <c r="G112" s="28"/>
      <c r="H112" s="27">
        <v>846</v>
      </c>
      <c r="I112" s="21">
        <f t="shared" si="11"/>
        <v>84.600000000000009</v>
      </c>
      <c r="J112" s="18">
        <v>0</v>
      </c>
      <c r="K112" s="15">
        <f t="shared" si="12"/>
        <v>0</v>
      </c>
      <c r="L112" s="19">
        <f t="shared" si="13"/>
        <v>169.20000000000002</v>
      </c>
      <c r="M112" s="20">
        <v>0</v>
      </c>
      <c r="N112" s="15">
        <f t="shared" si="14"/>
        <v>0</v>
      </c>
      <c r="O112" s="19">
        <f t="shared" si="15"/>
        <v>507.59999999999997</v>
      </c>
      <c r="P112" s="20">
        <v>0</v>
      </c>
      <c r="Q112" s="15">
        <f t="shared" si="16"/>
        <v>0</v>
      </c>
      <c r="R112" s="19">
        <f t="shared" si="17"/>
        <v>676.80000000000007</v>
      </c>
      <c r="S112" s="20">
        <v>0</v>
      </c>
      <c r="T112" s="15">
        <f t="shared" si="18"/>
        <v>0</v>
      </c>
      <c r="U112" s="16">
        <f t="shared" si="19"/>
        <v>846</v>
      </c>
      <c r="V112" s="17">
        <v>1</v>
      </c>
      <c r="W112" s="15">
        <f t="shared" si="20"/>
        <v>846</v>
      </c>
      <c r="X112" s="13">
        <f t="shared" si="21"/>
        <v>846</v>
      </c>
      <c r="Y112" s="3"/>
      <c r="Z112" s="4"/>
    </row>
    <row r="113" spans="1:30">
      <c r="A113" s="23" t="s">
        <v>63</v>
      </c>
      <c r="B113" s="24"/>
      <c r="C113" s="25"/>
      <c r="D113" s="25"/>
      <c r="E113" s="25"/>
      <c r="F113" s="25"/>
      <c r="G113" s="28"/>
      <c r="H113" s="27">
        <v>497</v>
      </c>
      <c r="I113" s="21">
        <f t="shared" si="11"/>
        <v>49.7</v>
      </c>
      <c r="J113" s="18">
        <v>0</v>
      </c>
      <c r="K113" s="15">
        <f t="shared" si="12"/>
        <v>0</v>
      </c>
      <c r="L113" s="19">
        <f t="shared" si="13"/>
        <v>99.4</v>
      </c>
      <c r="M113" s="20">
        <v>0</v>
      </c>
      <c r="N113" s="15">
        <f t="shared" si="14"/>
        <v>0</v>
      </c>
      <c r="O113" s="19">
        <f t="shared" si="15"/>
        <v>298.2</v>
      </c>
      <c r="P113" s="20">
        <v>0</v>
      </c>
      <c r="Q113" s="15">
        <f t="shared" si="16"/>
        <v>0</v>
      </c>
      <c r="R113" s="19">
        <f t="shared" si="17"/>
        <v>397.6</v>
      </c>
      <c r="S113" s="20">
        <v>0</v>
      </c>
      <c r="T113" s="15">
        <f t="shared" si="18"/>
        <v>0</v>
      </c>
      <c r="U113" s="16">
        <f t="shared" si="19"/>
        <v>497</v>
      </c>
      <c r="V113" s="17">
        <v>1</v>
      </c>
      <c r="W113" s="15">
        <f t="shared" si="20"/>
        <v>497</v>
      </c>
      <c r="X113" s="13">
        <f t="shared" si="21"/>
        <v>497</v>
      </c>
      <c r="Y113" s="3"/>
      <c r="Z113" s="4"/>
    </row>
    <row r="114" spans="1:30">
      <c r="A114" s="23">
        <v>26</v>
      </c>
      <c r="B114" s="24"/>
      <c r="C114" s="25"/>
      <c r="D114" s="25"/>
      <c r="E114" s="25"/>
      <c r="F114" s="25"/>
      <c r="G114" s="28"/>
      <c r="H114" s="27">
        <v>543</v>
      </c>
      <c r="I114" s="21">
        <f t="shared" si="11"/>
        <v>54.300000000000004</v>
      </c>
      <c r="J114" s="18">
        <v>0</v>
      </c>
      <c r="K114" s="15">
        <f t="shared" si="12"/>
        <v>0</v>
      </c>
      <c r="L114" s="19">
        <f t="shared" si="13"/>
        <v>108.60000000000001</v>
      </c>
      <c r="M114" s="20">
        <v>0</v>
      </c>
      <c r="N114" s="15">
        <f t="shared" si="14"/>
        <v>0</v>
      </c>
      <c r="O114" s="19">
        <f t="shared" si="15"/>
        <v>325.8</v>
      </c>
      <c r="P114" s="20">
        <v>0</v>
      </c>
      <c r="Q114" s="15">
        <f t="shared" si="16"/>
        <v>0</v>
      </c>
      <c r="R114" s="19">
        <f t="shared" si="17"/>
        <v>434.40000000000003</v>
      </c>
      <c r="S114" s="20">
        <v>0</v>
      </c>
      <c r="T114" s="15">
        <f t="shared" si="18"/>
        <v>0</v>
      </c>
      <c r="U114" s="16">
        <f t="shared" si="19"/>
        <v>543</v>
      </c>
      <c r="V114" s="17">
        <v>1</v>
      </c>
      <c r="W114" s="15">
        <f t="shared" si="20"/>
        <v>543</v>
      </c>
      <c r="X114" s="13">
        <f t="shared" si="21"/>
        <v>543</v>
      </c>
      <c r="Y114" s="3"/>
      <c r="Z114" s="4"/>
    </row>
    <row r="115" spans="1:30">
      <c r="A115" s="23" t="s">
        <v>40</v>
      </c>
      <c r="B115" s="24"/>
      <c r="C115" s="25"/>
      <c r="D115" s="25"/>
      <c r="E115" s="25"/>
      <c r="F115" s="25"/>
      <c r="G115" s="28"/>
      <c r="H115" s="27">
        <v>1197</v>
      </c>
      <c r="I115" s="21">
        <f t="shared" si="11"/>
        <v>119.7</v>
      </c>
      <c r="J115" s="18">
        <v>0</v>
      </c>
      <c r="K115" s="15">
        <f t="shared" si="12"/>
        <v>0</v>
      </c>
      <c r="L115" s="19">
        <f t="shared" si="13"/>
        <v>239.4</v>
      </c>
      <c r="M115" s="20">
        <v>0</v>
      </c>
      <c r="N115" s="15">
        <f t="shared" si="14"/>
        <v>0</v>
      </c>
      <c r="O115" s="19">
        <f t="shared" si="15"/>
        <v>718.19999999999993</v>
      </c>
      <c r="P115" s="20">
        <v>0</v>
      </c>
      <c r="Q115" s="15">
        <f t="shared" si="16"/>
        <v>0</v>
      </c>
      <c r="R115" s="19">
        <f t="shared" si="17"/>
        <v>957.6</v>
      </c>
      <c r="S115" s="20">
        <v>0</v>
      </c>
      <c r="T115" s="15">
        <f t="shared" si="18"/>
        <v>0</v>
      </c>
      <c r="U115" s="16">
        <f t="shared" si="19"/>
        <v>1197</v>
      </c>
      <c r="V115" s="17">
        <v>1</v>
      </c>
      <c r="W115" s="15">
        <f t="shared" si="20"/>
        <v>1197</v>
      </c>
      <c r="X115" s="13">
        <f t="shared" si="21"/>
        <v>1197</v>
      </c>
      <c r="Y115" s="3"/>
      <c r="Z115" s="4"/>
    </row>
    <row r="116" spans="1:30">
      <c r="A116" s="23">
        <v>24</v>
      </c>
      <c r="B116" s="24"/>
      <c r="C116" s="25"/>
      <c r="D116" s="25"/>
      <c r="E116" s="25"/>
      <c r="F116" s="25"/>
      <c r="G116" s="28"/>
      <c r="H116" s="27">
        <v>567</v>
      </c>
      <c r="I116" s="21">
        <f t="shared" si="11"/>
        <v>56.7</v>
      </c>
      <c r="J116" s="18">
        <v>0</v>
      </c>
      <c r="K116" s="15">
        <f t="shared" si="12"/>
        <v>0</v>
      </c>
      <c r="L116" s="19">
        <f t="shared" si="13"/>
        <v>113.4</v>
      </c>
      <c r="M116" s="20">
        <v>0</v>
      </c>
      <c r="N116" s="15">
        <f t="shared" si="14"/>
        <v>0</v>
      </c>
      <c r="O116" s="19">
        <f t="shared" si="15"/>
        <v>340.2</v>
      </c>
      <c r="P116" s="20">
        <v>0</v>
      </c>
      <c r="Q116" s="15">
        <f t="shared" si="16"/>
        <v>0</v>
      </c>
      <c r="R116" s="19">
        <f t="shared" si="17"/>
        <v>453.6</v>
      </c>
      <c r="S116" s="20">
        <v>0</v>
      </c>
      <c r="T116" s="15">
        <f t="shared" si="18"/>
        <v>0</v>
      </c>
      <c r="U116" s="16">
        <f t="shared" si="19"/>
        <v>567</v>
      </c>
      <c r="V116" s="17">
        <v>1</v>
      </c>
      <c r="W116" s="15">
        <f t="shared" si="20"/>
        <v>567</v>
      </c>
      <c r="X116" s="13">
        <f t="shared" si="21"/>
        <v>567</v>
      </c>
      <c r="Y116" s="3"/>
      <c r="Z116" s="4"/>
    </row>
    <row r="117" spans="1:30">
      <c r="A117" s="23" t="s">
        <v>64</v>
      </c>
      <c r="B117" s="24"/>
      <c r="C117" s="25"/>
      <c r="D117" s="25"/>
      <c r="E117" s="25"/>
      <c r="F117" s="25"/>
      <c r="G117" s="28"/>
      <c r="H117" s="27">
        <v>306</v>
      </c>
      <c r="I117" s="21">
        <f t="shared" si="11"/>
        <v>30.6</v>
      </c>
      <c r="J117" s="18">
        <v>0</v>
      </c>
      <c r="K117" s="15">
        <f t="shared" si="12"/>
        <v>0</v>
      </c>
      <c r="L117" s="19">
        <f t="shared" si="13"/>
        <v>61.2</v>
      </c>
      <c r="M117" s="20">
        <v>0</v>
      </c>
      <c r="N117" s="15">
        <f t="shared" si="14"/>
        <v>0</v>
      </c>
      <c r="O117" s="19">
        <f t="shared" si="15"/>
        <v>183.6</v>
      </c>
      <c r="P117" s="20">
        <v>0</v>
      </c>
      <c r="Q117" s="15">
        <f t="shared" si="16"/>
        <v>0</v>
      </c>
      <c r="R117" s="19">
        <f t="shared" si="17"/>
        <v>244.8</v>
      </c>
      <c r="S117" s="20">
        <v>0</v>
      </c>
      <c r="T117" s="15">
        <f t="shared" si="18"/>
        <v>0</v>
      </c>
      <c r="U117" s="16">
        <f t="shared" si="19"/>
        <v>306</v>
      </c>
      <c r="V117" s="17">
        <v>1</v>
      </c>
      <c r="W117" s="15">
        <f t="shared" si="20"/>
        <v>306</v>
      </c>
      <c r="X117" s="13">
        <f t="shared" si="21"/>
        <v>306</v>
      </c>
      <c r="Y117" s="3"/>
      <c r="Z117" s="4"/>
    </row>
    <row r="118" spans="1:30">
      <c r="A118" s="23" t="s">
        <v>65</v>
      </c>
      <c r="B118" s="24"/>
      <c r="C118" s="25"/>
      <c r="D118" s="25"/>
      <c r="E118" s="25"/>
      <c r="F118" s="25"/>
      <c r="G118" s="28"/>
      <c r="H118" s="27">
        <v>703</v>
      </c>
      <c r="I118" s="21">
        <f t="shared" si="11"/>
        <v>70.3</v>
      </c>
      <c r="J118" s="18">
        <v>0</v>
      </c>
      <c r="K118" s="15">
        <f t="shared" si="12"/>
        <v>0</v>
      </c>
      <c r="L118" s="19">
        <f t="shared" si="13"/>
        <v>140.6</v>
      </c>
      <c r="M118" s="20">
        <v>0</v>
      </c>
      <c r="N118" s="15">
        <f t="shared" si="14"/>
        <v>0</v>
      </c>
      <c r="O118" s="19">
        <f t="shared" si="15"/>
        <v>421.8</v>
      </c>
      <c r="P118" s="20">
        <v>0</v>
      </c>
      <c r="Q118" s="15">
        <f t="shared" si="16"/>
        <v>0</v>
      </c>
      <c r="R118" s="19">
        <f t="shared" si="17"/>
        <v>562.4</v>
      </c>
      <c r="S118" s="20">
        <v>0</v>
      </c>
      <c r="T118" s="15">
        <f t="shared" si="18"/>
        <v>0</v>
      </c>
      <c r="U118" s="16">
        <f t="shared" si="19"/>
        <v>703</v>
      </c>
      <c r="V118" s="17">
        <v>1</v>
      </c>
      <c r="W118" s="15">
        <f t="shared" si="20"/>
        <v>703</v>
      </c>
      <c r="X118" s="13">
        <f t="shared" si="21"/>
        <v>703</v>
      </c>
      <c r="Y118" s="3"/>
      <c r="Z118" s="4"/>
    </row>
    <row r="119" spans="1:30">
      <c r="A119" s="23">
        <v>27</v>
      </c>
      <c r="B119" s="24"/>
      <c r="C119" s="25"/>
      <c r="D119" s="25"/>
      <c r="E119" s="25"/>
      <c r="F119" s="25"/>
      <c r="G119" s="28"/>
      <c r="H119" s="27">
        <v>1257</v>
      </c>
      <c r="I119" s="21">
        <f t="shared" si="11"/>
        <v>125.7</v>
      </c>
      <c r="J119" s="18">
        <v>0</v>
      </c>
      <c r="K119" s="15">
        <f t="shared" si="12"/>
        <v>0</v>
      </c>
      <c r="L119" s="19">
        <f t="shared" si="13"/>
        <v>251.4</v>
      </c>
      <c r="M119" s="20">
        <v>0</v>
      </c>
      <c r="N119" s="15">
        <f t="shared" si="14"/>
        <v>0</v>
      </c>
      <c r="O119" s="19">
        <f t="shared" si="15"/>
        <v>754.19999999999993</v>
      </c>
      <c r="P119" s="20">
        <v>0</v>
      </c>
      <c r="Q119" s="15">
        <f t="shared" si="16"/>
        <v>0</v>
      </c>
      <c r="R119" s="19">
        <f t="shared" si="17"/>
        <v>1005.6</v>
      </c>
      <c r="S119" s="20">
        <v>0</v>
      </c>
      <c r="T119" s="15">
        <f t="shared" si="18"/>
        <v>0</v>
      </c>
      <c r="U119" s="16">
        <f t="shared" si="19"/>
        <v>1257</v>
      </c>
      <c r="V119" s="17">
        <v>1</v>
      </c>
      <c r="W119" s="15">
        <f t="shared" si="20"/>
        <v>1257</v>
      </c>
      <c r="X119" s="13">
        <f t="shared" si="21"/>
        <v>1257</v>
      </c>
      <c r="Y119" s="3"/>
      <c r="Z119" s="4"/>
    </row>
    <row r="120" spans="1:30">
      <c r="A120" s="23" t="s">
        <v>41</v>
      </c>
      <c r="B120" s="24"/>
      <c r="C120" s="25"/>
      <c r="D120" s="25"/>
      <c r="E120" s="25"/>
      <c r="F120" s="25"/>
      <c r="G120" s="28"/>
      <c r="H120" s="27">
        <v>744</v>
      </c>
      <c r="I120" s="21">
        <f t="shared" si="11"/>
        <v>74.400000000000006</v>
      </c>
      <c r="J120" s="18">
        <v>0</v>
      </c>
      <c r="K120" s="15">
        <f t="shared" si="12"/>
        <v>0</v>
      </c>
      <c r="L120" s="19">
        <f t="shared" si="13"/>
        <v>148.80000000000001</v>
      </c>
      <c r="M120" s="20">
        <v>0</v>
      </c>
      <c r="N120" s="15">
        <f t="shared" si="14"/>
        <v>0</v>
      </c>
      <c r="O120" s="19">
        <f t="shared" si="15"/>
        <v>446.4</v>
      </c>
      <c r="P120" s="20">
        <v>0</v>
      </c>
      <c r="Q120" s="15">
        <f t="shared" si="16"/>
        <v>0</v>
      </c>
      <c r="R120" s="19">
        <f t="shared" si="17"/>
        <v>595.20000000000005</v>
      </c>
      <c r="S120" s="20">
        <v>0</v>
      </c>
      <c r="T120" s="15">
        <f t="shared" si="18"/>
        <v>0</v>
      </c>
      <c r="U120" s="16">
        <f t="shared" si="19"/>
        <v>744</v>
      </c>
      <c r="V120" s="17">
        <v>1</v>
      </c>
      <c r="W120" s="15">
        <f t="shared" si="20"/>
        <v>744</v>
      </c>
      <c r="X120" s="13">
        <f t="shared" si="21"/>
        <v>744</v>
      </c>
      <c r="Y120" s="3"/>
      <c r="Z120" s="4"/>
    </row>
    <row r="121" spans="1:30">
      <c r="A121" s="23">
        <v>25</v>
      </c>
      <c r="B121" s="24"/>
      <c r="C121" s="25"/>
      <c r="D121" s="25"/>
      <c r="E121" s="25"/>
      <c r="F121" s="25"/>
      <c r="G121" s="28"/>
      <c r="H121" s="27">
        <v>500</v>
      </c>
      <c r="I121" s="21">
        <f t="shared" si="11"/>
        <v>50</v>
      </c>
      <c r="J121" s="18">
        <v>0</v>
      </c>
      <c r="K121" s="15">
        <f t="shared" si="12"/>
        <v>0</v>
      </c>
      <c r="L121" s="19">
        <f t="shared" si="13"/>
        <v>100</v>
      </c>
      <c r="M121" s="20">
        <v>0</v>
      </c>
      <c r="N121" s="15">
        <f t="shared" si="14"/>
        <v>0</v>
      </c>
      <c r="O121" s="19">
        <f t="shared" si="15"/>
        <v>300</v>
      </c>
      <c r="P121" s="20">
        <v>0</v>
      </c>
      <c r="Q121" s="15">
        <f t="shared" si="16"/>
        <v>0</v>
      </c>
      <c r="R121" s="19">
        <f t="shared" si="17"/>
        <v>400</v>
      </c>
      <c r="S121" s="20">
        <v>0</v>
      </c>
      <c r="T121" s="15">
        <f t="shared" si="18"/>
        <v>0</v>
      </c>
      <c r="U121" s="16">
        <f t="shared" si="19"/>
        <v>500</v>
      </c>
      <c r="V121" s="17">
        <v>1</v>
      </c>
      <c r="W121" s="15">
        <f t="shared" si="20"/>
        <v>500</v>
      </c>
      <c r="X121" s="13">
        <f t="shared" si="21"/>
        <v>500</v>
      </c>
      <c r="Y121" s="3"/>
      <c r="Z121" s="4"/>
    </row>
    <row r="122" spans="1:30">
      <c r="A122" s="23" t="s">
        <v>66</v>
      </c>
      <c r="B122" s="24"/>
      <c r="C122" s="25"/>
      <c r="D122" s="25"/>
      <c r="E122" s="25"/>
      <c r="F122" s="25"/>
      <c r="G122" s="28"/>
      <c r="H122" s="27">
        <v>3683</v>
      </c>
      <c r="I122" s="21">
        <f t="shared" si="11"/>
        <v>368.3</v>
      </c>
      <c r="J122" s="18">
        <v>0</v>
      </c>
      <c r="K122" s="15">
        <f t="shared" si="12"/>
        <v>0</v>
      </c>
      <c r="L122" s="19">
        <f t="shared" si="13"/>
        <v>736.6</v>
      </c>
      <c r="M122" s="20">
        <v>0</v>
      </c>
      <c r="N122" s="15">
        <f t="shared" si="14"/>
        <v>0</v>
      </c>
      <c r="O122" s="19">
        <f t="shared" si="15"/>
        <v>2209.7999999999997</v>
      </c>
      <c r="P122" s="20">
        <v>0</v>
      </c>
      <c r="Q122" s="15">
        <f t="shared" si="16"/>
        <v>0</v>
      </c>
      <c r="R122" s="19">
        <f t="shared" si="17"/>
        <v>2946.4</v>
      </c>
      <c r="S122" s="20">
        <v>0</v>
      </c>
      <c r="T122" s="15">
        <f t="shared" si="18"/>
        <v>0</v>
      </c>
      <c r="U122" s="16">
        <f t="shared" si="19"/>
        <v>3683</v>
      </c>
      <c r="V122" s="17">
        <v>1</v>
      </c>
      <c r="W122" s="15">
        <f t="shared" si="20"/>
        <v>3683</v>
      </c>
      <c r="X122" s="13">
        <f t="shared" si="21"/>
        <v>3683</v>
      </c>
      <c r="Y122" s="3"/>
      <c r="Z122" s="4"/>
      <c r="AB122" s="59" t="s">
        <v>108</v>
      </c>
      <c r="AC122" s="59"/>
      <c r="AD122" s="59"/>
    </row>
    <row r="123" spans="1:30">
      <c r="A123" s="23" t="s">
        <v>67</v>
      </c>
      <c r="B123" s="24"/>
      <c r="C123" s="25"/>
      <c r="D123" s="25"/>
      <c r="E123" s="25"/>
      <c r="F123" s="25"/>
      <c r="G123" s="28"/>
      <c r="H123" s="27">
        <v>2237</v>
      </c>
      <c r="I123" s="21">
        <f t="shared" si="11"/>
        <v>223.70000000000002</v>
      </c>
      <c r="J123" s="18">
        <v>0</v>
      </c>
      <c r="K123" s="15">
        <f t="shared" si="12"/>
        <v>0</v>
      </c>
      <c r="L123" s="19">
        <f t="shared" si="13"/>
        <v>447.40000000000003</v>
      </c>
      <c r="M123" s="20">
        <v>0</v>
      </c>
      <c r="N123" s="15">
        <f t="shared" si="14"/>
        <v>0</v>
      </c>
      <c r="O123" s="19">
        <f t="shared" si="15"/>
        <v>1342.2</v>
      </c>
      <c r="P123" s="20">
        <v>0</v>
      </c>
      <c r="Q123" s="15">
        <f t="shared" si="16"/>
        <v>0</v>
      </c>
      <c r="R123" s="19">
        <f t="shared" si="17"/>
        <v>1789.6000000000001</v>
      </c>
      <c r="S123" s="20">
        <v>0</v>
      </c>
      <c r="T123" s="15">
        <f t="shared" si="18"/>
        <v>0</v>
      </c>
      <c r="U123" s="16">
        <f t="shared" si="19"/>
        <v>2237</v>
      </c>
      <c r="V123" s="17">
        <v>1</v>
      </c>
      <c r="W123" s="15">
        <f t="shared" si="20"/>
        <v>2237</v>
      </c>
      <c r="X123" s="13">
        <f t="shared" si="21"/>
        <v>2237</v>
      </c>
      <c r="Y123" s="3"/>
      <c r="Z123" s="4"/>
      <c r="AB123" s="58" t="s">
        <v>98</v>
      </c>
      <c r="AC123" s="30" t="s">
        <v>97</v>
      </c>
      <c r="AD123" s="54" t="s">
        <v>109</v>
      </c>
    </row>
    <row r="124" spans="1:30">
      <c r="A124" s="23">
        <v>28</v>
      </c>
      <c r="B124" s="24"/>
      <c r="C124" s="25"/>
      <c r="D124" s="25"/>
      <c r="E124" s="25"/>
      <c r="F124" s="25"/>
      <c r="G124" s="28"/>
      <c r="H124" s="27">
        <v>764</v>
      </c>
      <c r="I124" s="21">
        <f t="shared" si="11"/>
        <v>76.400000000000006</v>
      </c>
      <c r="J124" s="18">
        <v>0</v>
      </c>
      <c r="K124" s="15">
        <f t="shared" si="12"/>
        <v>0</v>
      </c>
      <c r="L124" s="19">
        <f t="shared" si="13"/>
        <v>152.80000000000001</v>
      </c>
      <c r="M124" s="20">
        <v>0</v>
      </c>
      <c r="N124" s="15">
        <f t="shared" si="14"/>
        <v>0</v>
      </c>
      <c r="O124" s="19">
        <f t="shared" si="15"/>
        <v>458.4</v>
      </c>
      <c r="P124" s="20">
        <v>0</v>
      </c>
      <c r="Q124" s="15">
        <f t="shared" si="16"/>
        <v>0</v>
      </c>
      <c r="R124" s="19">
        <f t="shared" si="17"/>
        <v>611.20000000000005</v>
      </c>
      <c r="S124" s="20">
        <v>0</v>
      </c>
      <c r="T124" s="15">
        <f t="shared" si="18"/>
        <v>0</v>
      </c>
      <c r="U124" s="16">
        <f t="shared" si="19"/>
        <v>764</v>
      </c>
      <c r="V124" s="17">
        <v>1</v>
      </c>
      <c r="W124" s="15">
        <f t="shared" si="20"/>
        <v>764</v>
      </c>
      <c r="X124" s="13">
        <f t="shared" si="21"/>
        <v>764</v>
      </c>
      <c r="Y124" s="3"/>
      <c r="Z124" s="4"/>
      <c r="AB124" s="58">
        <v>1</v>
      </c>
      <c r="AC124" s="30" t="s">
        <v>99</v>
      </c>
      <c r="AD124" s="54">
        <v>18000</v>
      </c>
    </row>
    <row r="125" spans="1:30">
      <c r="A125" s="23" t="s">
        <v>42</v>
      </c>
      <c r="B125" s="24"/>
      <c r="C125" s="25"/>
      <c r="D125" s="25"/>
      <c r="E125" s="25"/>
      <c r="F125" s="25"/>
      <c r="G125" s="28"/>
      <c r="H125" s="27">
        <v>816</v>
      </c>
      <c r="I125" s="21">
        <f t="shared" si="11"/>
        <v>81.600000000000009</v>
      </c>
      <c r="J125" s="18">
        <v>0</v>
      </c>
      <c r="K125" s="15">
        <f t="shared" si="12"/>
        <v>0</v>
      </c>
      <c r="L125" s="19">
        <f t="shared" si="13"/>
        <v>163.20000000000002</v>
      </c>
      <c r="M125" s="20">
        <v>0</v>
      </c>
      <c r="N125" s="15">
        <f t="shared" si="14"/>
        <v>0</v>
      </c>
      <c r="O125" s="19">
        <f t="shared" si="15"/>
        <v>489.59999999999997</v>
      </c>
      <c r="P125" s="20">
        <v>0</v>
      </c>
      <c r="Q125" s="15">
        <f t="shared" si="16"/>
        <v>0</v>
      </c>
      <c r="R125" s="19">
        <f t="shared" si="17"/>
        <v>652.80000000000007</v>
      </c>
      <c r="S125" s="20">
        <v>0</v>
      </c>
      <c r="T125" s="15">
        <f t="shared" si="18"/>
        <v>0</v>
      </c>
      <c r="U125" s="16">
        <f t="shared" si="19"/>
        <v>816</v>
      </c>
      <c r="V125" s="17">
        <v>1</v>
      </c>
      <c r="W125" s="15">
        <f t="shared" si="20"/>
        <v>816</v>
      </c>
      <c r="X125" s="13">
        <f t="shared" si="21"/>
        <v>816</v>
      </c>
      <c r="Y125" s="3"/>
      <c r="Z125" s="4"/>
      <c r="AB125" s="58">
        <v>2</v>
      </c>
      <c r="AC125" s="30" t="s">
        <v>100</v>
      </c>
      <c r="AD125" s="54">
        <v>8000</v>
      </c>
    </row>
    <row r="126" spans="1:30">
      <c r="A126" s="23">
        <v>26</v>
      </c>
      <c r="B126" s="24"/>
      <c r="C126" s="25"/>
      <c r="D126" s="25"/>
      <c r="E126" s="25"/>
      <c r="F126" s="25"/>
      <c r="G126" s="28"/>
      <c r="H126" s="27">
        <v>912</v>
      </c>
      <c r="I126" s="21">
        <f t="shared" si="11"/>
        <v>91.2</v>
      </c>
      <c r="J126" s="18">
        <v>0</v>
      </c>
      <c r="K126" s="15">
        <f t="shared" si="12"/>
        <v>0</v>
      </c>
      <c r="L126" s="19">
        <f t="shared" si="13"/>
        <v>182.4</v>
      </c>
      <c r="M126" s="20">
        <v>0</v>
      </c>
      <c r="N126" s="15">
        <f t="shared" si="14"/>
        <v>0</v>
      </c>
      <c r="O126" s="19">
        <f t="shared" si="15"/>
        <v>547.19999999999993</v>
      </c>
      <c r="P126" s="20">
        <v>0</v>
      </c>
      <c r="Q126" s="15">
        <f t="shared" si="16"/>
        <v>0</v>
      </c>
      <c r="R126" s="19">
        <f t="shared" si="17"/>
        <v>729.6</v>
      </c>
      <c r="S126" s="20">
        <v>0</v>
      </c>
      <c r="T126" s="15">
        <f t="shared" si="18"/>
        <v>0</v>
      </c>
      <c r="U126" s="16">
        <f t="shared" si="19"/>
        <v>912</v>
      </c>
      <c r="V126" s="17">
        <v>1</v>
      </c>
      <c r="W126" s="15">
        <f t="shared" si="20"/>
        <v>912</v>
      </c>
      <c r="X126" s="13">
        <f t="shared" si="21"/>
        <v>912</v>
      </c>
      <c r="Y126" s="3"/>
      <c r="Z126" s="4"/>
      <c r="AB126" s="58">
        <v>3</v>
      </c>
      <c r="AC126" s="30" t="s">
        <v>101</v>
      </c>
      <c r="AD126" s="54">
        <v>7000</v>
      </c>
    </row>
    <row r="127" spans="1:30">
      <c r="A127" s="23" t="s">
        <v>68</v>
      </c>
      <c r="B127" s="24"/>
      <c r="C127" s="25"/>
      <c r="D127" s="25"/>
      <c r="E127" s="25"/>
      <c r="F127" s="25"/>
      <c r="G127" s="28"/>
      <c r="H127" s="27">
        <v>626</v>
      </c>
      <c r="I127" s="21">
        <f t="shared" si="11"/>
        <v>62.6</v>
      </c>
      <c r="J127" s="18">
        <v>0</v>
      </c>
      <c r="K127" s="15">
        <f t="shared" si="12"/>
        <v>0</v>
      </c>
      <c r="L127" s="19">
        <f t="shared" si="13"/>
        <v>125.2</v>
      </c>
      <c r="M127" s="20">
        <v>0</v>
      </c>
      <c r="N127" s="15">
        <f t="shared" si="14"/>
        <v>0</v>
      </c>
      <c r="O127" s="19">
        <f t="shared" si="15"/>
        <v>375.59999999999997</v>
      </c>
      <c r="P127" s="20">
        <v>0</v>
      </c>
      <c r="Q127" s="15">
        <f t="shared" si="16"/>
        <v>0</v>
      </c>
      <c r="R127" s="19">
        <f t="shared" si="17"/>
        <v>500.8</v>
      </c>
      <c r="S127" s="20">
        <v>0</v>
      </c>
      <c r="T127" s="15">
        <f t="shared" si="18"/>
        <v>0</v>
      </c>
      <c r="U127" s="16">
        <f t="shared" si="19"/>
        <v>626</v>
      </c>
      <c r="V127" s="17">
        <v>1</v>
      </c>
      <c r="W127" s="15">
        <f t="shared" si="20"/>
        <v>626</v>
      </c>
      <c r="X127" s="13">
        <f t="shared" si="21"/>
        <v>626</v>
      </c>
      <c r="Y127" s="3"/>
      <c r="Z127" s="4"/>
      <c r="AB127" s="58">
        <v>4</v>
      </c>
      <c r="AC127" s="30" t="s">
        <v>102</v>
      </c>
      <c r="AD127" s="54">
        <v>800</v>
      </c>
    </row>
    <row r="128" spans="1:30">
      <c r="A128" s="23" t="s">
        <v>69</v>
      </c>
      <c r="B128" s="24"/>
      <c r="C128" s="25"/>
      <c r="D128" s="25"/>
      <c r="E128" s="25"/>
      <c r="F128" s="25"/>
      <c r="G128" s="28"/>
      <c r="H128" s="27">
        <v>911</v>
      </c>
      <c r="I128" s="21">
        <f t="shared" si="11"/>
        <v>91.100000000000009</v>
      </c>
      <c r="J128" s="18">
        <v>0</v>
      </c>
      <c r="K128" s="15">
        <f t="shared" si="12"/>
        <v>0</v>
      </c>
      <c r="L128" s="19">
        <f t="shared" si="13"/>
        <v>182.20000000000002</v>
      </c>
      <c r="M128" s="20">
        <v>0</v>
      </c>
      <c r="N128" s="15">
        <f t="shared" si="14"/>
        <v>0</v>
      </c>
      <c r="O128" s="19">
        <f t="shared" si="15"/>
        <v>546.6</v>
      </c>
      <c r="P128" s="20">
        <v>0</v>
      </c>
      <c r="Q128" s="15">
        <f t="shared" si="16"/>
        <v>0</v>
      </c>
      <c r="R128" s="19">
        <f t="shared" si="17"/>
        <v>728.80000000000007</v>
      </c>
      <c r="S128" s="20">
        <v>0</v>
      </c>
      <c r="T128" s="15">
        <f t="shared" si="18"/>
        <v>0</v>
      </c>
      <c r="U128" s="16">
        <f t="shared" si="19"/>
        <v>911</v>
      </c>
      <c r="V128" s="17">
        <v>1</v>
      </c>
      <c r="W128" s="15">
        <f t="shared" si="20"/>
        <v>911</v>
      </c>
      <c r="X128" s="13">
        <f t="shared" si="21"/>
        <v>911</v>
      </c>
      <c r="Y128" s="3"/>
      <c r="Z128" s="4"/>
      <c r="AB128" s="58">
        <v>5</v>
      </c>
      <c r="AC128" s="30" t="s">
        <v>103</v>
      </c>
      <c r="AD128" s="54">
        <v>1200</v>
      </c>
    </row>
    <row r="129" spans="1:30">
      <c r="A129" s="23">
        <v>29</v>
      </c>
      <c r="B129" s="24"/>
      <c r="C129" s="25"/>
      <c r="D129" s="25"/>
      <c r="E129" s="25"/>
      <c r="F129" s="25"/>
      <c r="G129" s="28"/>
      <c r="H129" s="27">
        <v>1244</v>
      </c>
      <c r="I129" s="21">
        <f t="shared" si="11"/>
        <v>124.4</v>
      </c>
      <c r="J129" s="18">
        <v>0</v>
      </c>
      <c r="K129" s="15">
        <f t="shared" si="12"/>
        <v>0</v>
      </c>
      <c r="L129" s="19">
        <f t="shared" si="13"/>
        <v>248.8</v>
      </c>
      <c r="M129" s="20">
        <v>0</v>
      </c>
      <c r="N129" s="15">
        <f t="shared" si="14"/>
        <v>0</v>
      </c>
      <c r="O129" s="19">
        <f t="shared" si="15"/>
        <v>746.4</v>
      </c>
      <c r="P129" s="20">
        <v>0</v>
      </c>
      <c r="Q129" s="15">
        <f t="shared" si="16"/>
        <v>0</v>
      </c>
      <c r="R129" s="19">
        <f t="shared" si="17"/>
        <v>995.2</v>
      </c>
      <c r="S129" s="20">
        <v>0</v>
      </c>
      <c r="T129" s="15">
        <f t="shared" si="18"/>
        <v>0</v>
      </c>
      <c r="U129" s="16">
        <f t="shared" si="19"/>
        <v>1244</v>
      </c>
      <c r="V129" s="17">
        <v>1</v>
      </c>
      <c r="W129" s="15">
        <f t="shared" si="20"/>
        <v>1244</v>
      </c>
      <c r="X129" s="13">
        <f t="shared" si="21"/>
        <v>1244</v>
      </c>
      <c r="Y129" s="3"/>
      <c r="Z129" s="4"/>
      <c r="AB129" s="58">
        <v>6</v>
      </c>
      <c r="AC129" s="30" t="s">
        <v>104</v>
      </c>
      <c r="AD129" s="54">
        <v>3000</v>
      </c>
    </row>
    <row r="130" spans="1:30">
      <c r="A130" s="23" t="s">
        <v>43</v>
      </c>
      <c r="B130" s="24"/>
      <c r="C130" s="25"/>
      <c r="D130" s="25"/>
      <c r="E130" s="25"/>
      <c r="F130" s="25"/>
      <c r="G130" s="28"/>
      <c r="H130" s="27">
        <v>9485</v>
      </c>
      <c r="I130" s="21">
        <f t="shared" si="11"/>
        <v>948.5</v>
      </c>
      <c r="J130" s="18">
        <v>0</v>
      </c>
      <c r="K130" s="15">
        <f t="shared" si="12"/>
        <v>0</v>
      </c>
      <c r="L130" s="19">
        <f t="shared" si="13"/>
        <v>1897</v>
      </c>
      <c r="M130" s="20">
        <v>0</v>
      </c>
      <c r="N130" s="15">
        <f t="shared" si="14"/>
        <v>0</v>
      </c>
      <c r="O130" s="19">
        <f t="shared" si="15"/>
        <v>5691</v>
      </c>
      <c r="P130" s="20">
        <v>0</v>
      </c>
      <c r="Q130" s="15">
        <f t="shared" si="16"/>
        <v>0</v>
      </c>
      <c r="R130" s="19">
        <f t="shared" si="17"/>
        <v>7588</v>
      </c>
      <c r="S130" s="20">
        <v>0</v>
      </c>
      <c r="T130" s="15">
        <f t="shared" si="18"/>
        <v>0</v>
      </c>
      <c r="U130" s="16">
        <f t="shared" si="19"/>
        <v>9485</v>
      </c>
      <c r="V130" s="17">
        <v>1</v>
      </c>
      <c r="W130" s="15">
        <f t="shared" si="20"/>
        <v>9485</v>
      </c>
      <c r="X130" s="13">
        <f t="shared" si="21"/>
        <v>9485</v>
      </c>
      <c r="Y130" s="3"/>
      <c r="Z130" s="4"/>
      <c r="AB130" s="58">
        <v>7</v>
      </c>
      <c r="AC130" s="30" t="s">
        <v>105</v>
      </c>
      <c r="AD130" s="54">
        <v>1500</v>
      </c>
    </row>
    <row r="131" spans="1:30">
      <c r="A131" s="23">
        <v>27</v>
      </c>
      <c r="B131" s="24"/>
      <c r="C131" s="25"/>
      <c r="D131" s="25"/>
      <c r="E131" s="25"/>
      <c r="F131" s="25"/>
      <c r="G131" s="28"/>
      <c r="H131" s="27">
        <v>763</v>
      </c>
      <c r="I131" s="21">
        <f t="shared" si="11"/>
        <v>76.3</v>
      </c>
      <c r="J131" s="18">
        <v>0</v>
      </c>
      <c r="K131" s="15">
        <f t="shared" si="12"/>
        <v>0</v>
      </c>
      <c r="L131" s="19">
        <f t="shared" si="13"/>
        <v>152.6</v>
      </c>
      <c r="M131" s="20">
        <v>0</v>
      </c>
      <c r="N131" s="15">
        <f t="shared" si="14"/>
        <v>0</v>
      </c>
      <c r="O131" s="19">
        <f t="shared" si="15"/>
        <v>457.8</v>
      </c>
      <c r="P131" s="20">
        <v>0</v>
      </c>
      <c r="Q131" s="15">
        <f t="shared" si="16"/>
        <v>0</v>
      </c>
      <c r="R131" s="19">
        <f t="shared" si="17"/>
        <v>610.4</v>
      </c>
      <c r="S131" s="20">
        <v>0</v>
      </c>
      <c r="T131" s="15">
        <f t="shared" si="18"/>
        <v>0</v>
      </c>
      <c r="U131" s="16">
        <f t="shared" si="19"/>
        <v>763</v>
      </c>
      <c r="V131" s="17">
        <v>1</v>
      </c>
      <c r="W131" s="15">
        <f t="shared" si="20"/>
        <v>763</v>
      </c>
      <c r="X131" s="13">
        <f t="shared" si="21"/>
        <v>763</v>
      </c>
      <c r="Y131" s="3"/>
      <c r="Z131" s="4"/>
      <c r="AB131" s="58">
        <v>8</v>
      </c>
      <c r="AC131" s="30" t="s">
        <v>106</v>
      </c>
      <c r="AD131" s="54">
        <v>2250</v>
      </c>
    </row>
    <row r="132" spans="1:30">
      <c r="A132" s="23" t="s">
        <v>70</v>
      </c>
      <c r="B132" s="24"/>
      <c r="C132" s="25"/>
      <c r="D132" s="25"/>
      <c r="E132" s="25"/>
      <c r="F132" s="25"/>
      <c r="G132" s="28"/>
      <c r="H132" s="27">
        <v>1136</v>
      </c>
      <c r="I132" s="21">
        <f t="shared" si="11"/>
        <v>113.60000000000001</v>
      </c>
      <c r="J132" s="18">
        <v>0</v>
      </c>
      <c r="K132" s="15">
        <f t="shared" si="12"/>
        <v>0</v>
      </c>
      <c r="L132" s="19">
        <f t="shared" si="13"/>
        <v>227.20000000000002</v>
      </c>
      <c r="M132" s="20">
        <v>0</v>
      </c>
      <c r="N132" s="15">
        <f t="shared" si="14"/>
        <v>0</v>
      </c>
      <c r="O132" s="19">
        <f t="shared" si="15"/>
        <v>681.6</v>
      </c>
      <c r="P132" s="20">
        <v>0</v>
      </c>
      <c r="Q132" s="15">
        <f t="shared" si="16"/>
        <v>0</v>
      </c>
      <c r="R132" s="19">
        <f t="shared" si="17"/>
        <v>908.80000000000007</v>
      </c>
      <c r="S132" s="20">
        <v>0</v>
      </c>
      <c r="T132" s="15">
        <f t="shared" si="18"/>
        <v>0</v>
      </c>
      <c r="U132" s="16">
        <f t="shared" si="19"/>
        <v>1136</v>
      </c>
      <c r="V132" s="17">
        <v>1</v>
      </c>
      <c r="W132" s="15">
        <f t="shared" si="20"/>
        <v>1136</v>
      </c>
      <c r="X132" s="13">
        <f t="shared" si="21"/>
        <v>1136</v>
      </c>
      <c r="Y132" s="3"/>
      <c r="Z132" s="4"/>
      <c r="AB132" s="58">
        <v>9</v>
      </c>
      <c r="AC132" s="30" t="s">
        <v>103</v>
      </c>
      <c r="AD132" s="54">
        <v>1000</v>
      </c>
    </row>
    <row r="133" spans="1:30">
      <c r="A133" s="29" t="s">
        <v>71</v>
      </c>
      <c r="B133" s="24"/>
      <c r="C133" s="25"/>
      <c r="D133" s="25"/>
      <c r="E133" s="25"/>
      <c r="F133" s="25"/>
      <c r="G133" s="26"/>
      <c r="H133" s="27">
        <v>761</v>
      </c>
      <c r="I133" s="21">
        <f t="shared" si="11"/>
        <v>76.100000000000009</v>
      </c>
      <c r="J133" s="18">
        <v>0</v>
      </c>
      <c r="K133" s="15">
        <f t="shared" si="12"/>
        <v>0</v>
      </c>
      <c r="L133" s="19">
        <f t="shared" si="13"/>
        <v>152.20000000000002</v>
      </c>
      <c r="M133" s="20">
        <v>0</v>
      </c>
      <c r="N133" s="15">
        <f t="shared" si="14"/>
        <v>0</v>
      </c>
      <c r="O133" s="19">
        <f t="shared" si="15"/>
        <v>456.59999999999997</v>
      </c>
      <c r="P133" s="20">
        <v>0</v>
      </c>
      <c r="Q133" s="15">
        <f t="shared" si="16"/>
        <v>0</v>
      </c>
      <c r="R133" s="19">
        <f t="shared" si="17"/>
        <v>608.80000000000007</v>
      </c>
      <c r="S133" s="20">
        <v>0</v>
      </c>
      <c r="T133" s="15">
        <f t="shared" si="18"/>
        <v>0</v>
      </c>
      <c r="U133" s="16">
        <f t="shared" si="19"/>
        <v>761</v>
      </c>
      <c r="V133" s="17">
        <v>1</v>
      </c>
      <c r="W133" s="15">
        <f t="shared" si="20"/>
        <v>761</v>
      </c>
      <c r="X133" s="13">
        <f t="shared" si="21"/>
        <v>761</v>
      </c>
      <c r="AB133" s="58">
        <v>10</v>
      </c>
      <c r="AC133" s="30"/>
      <c r="AD133" s="54"/>
    </row>
    <row r="134" spans="1:30">
      <c r="A134" s="23">
        <v>30</v>
      </c>
      <c r="B134" s="24"/>
      <c r="C134" s="25"/>
      <c r="D134" s="25"/>
      <c r="E134" s="25"/>
      <c r="F134" s="25"/>
      <c r="G134" s="26"/>
      <c r="H134" s="27">
        <v>972</v>
      </c>
      <c r="I134" s="21">
        <f t="shared" ref="I134:I144" si="22">H134*0.1</f>
        <v>97.2</v>
      </c>
      <c r="J134" s="18">
        <v>0</v>
      </c>
      <c r="K134" s="15">
        <f t="shared" ref="K134:K144" si="23">IF(J134=1,I134,IF(J134&lt;&gt;1,0))</f>
        <v>0</v>
      </c>
      <c r="L134" s="19">
        <f t="shared" ref="L134:L144" si="24">H134*0.2</f>
        <v>194.4</v>
      </c>
      <c r="M134" s="20">
        <v>0</v>
      </c>
      <c r="N134" s="15">
        <f t="shared" ref="N134:N144" si="25">IF(M134=1,L134,IF(M134&lt;&gt;1,0))</f>
        <v>0</v>
      </c>
      <c r="O134" s="19">
        <f t="shared" ref="O134:O144" si="26">H134*0.6</f>
        <v>583.19999999999993</v>
      </c>
      <c r="P134" s="20">
        <v>0</v>
      </c>
      <c r="Q134" s="15">
        <f t="shared" ref="Q134:Q144" si="27">IF(P134=1,O134,IF(P134&lt;&gt;1,0))</f>
        <v>0</v>
      </c>
      <c r="R134" s="19">
        <f t="shared" ref="R134:R144" si="28">H134*0.8</f>
        <v>777.6</v>
      </c>
      <c r="S134" s="20">
        <v>0</v>
      </c>
      <c r="T134" s="15">
        <f t="shared" ref="T134:T144" si="29">IF(S134=1,R134,IF(S134&lt;&gt;1,0))</f>
        <v>0</v>
      </c>
      <c r="U134" s="16">
        <f t="shared" ref="U134:U144" si="30">H134</f>
        <v>972</v>
      </c>
      <c r="V134" s="17">
        <v>1</v>
      </c>
      <c r="W134" s="15">
        <f t="shared" ref="W134:W144" si="31">IF(V134=1,U134,IF(V134&lt;&gt;1,0))</f>
        <v>972</v>
      </c>
      <c r="X134" s="13">
        <f t="shared" ref="X134:X144" si="32">IF(AND(K134&gt;0,N134=0,Q134=0,T134=0),K134,IF(AND(N134&gt;0,K134&gt;0,Q134=0,T134=0),N134-K134,IF(AND(Q134&gt;0,K134&gt;0,N134&gt;0,T134=0),Q134,IF(AND(K134=0,N134=0,Q134=0,T134=0,W134&gt;0),W134,IF(AND(K134=0,N134=0,Q134=0,T134&gt;0,W134=0),T134,IF(AND(T134&gt;0,K134&gt;0,Q134&gt;0,N134&gt;0,W134=0),T134-Q134,IF(AND(K134&gt;0,N134&gt;0,Q134&gt;0,T134&gt;0,W134&gt;0),W134-T134)))))))</f>
        <v>972</v>
      </c>
      <c r="AB134" s="58">
        <v>11</v>
      </c>
      <c r="AC134" s="30"/>
      <c r="AD134" s="54"/>
    </row>
    <row r="135" spans="1:30">
      <c r="A135" s="29" t="s">
        <v>44</v>
      </c>
      <c r="B135" s="24"/>
      <c r="C135" s="25"/>
      <c r="D135" s="25"/>
      <c r="E135" s="25"/>
      <c r="F135" s="25"/>
      <c r="G135" s="26"/>
      <c r="H135" s="27">
        <v>623</v>
      </c>
      <c r="I135" s="21">
        <f t="shared" si="22"/>
        <v>62.300000000000004</v>
      </c>
      <c r="J135" s="18">
        <v>0</v>
      </c>
      <c r="K135" s="15">
        <f t="shared" si="23"/>
        <v>0</v>
      </c>
      <c r="L135" s="19">
        <f t="shared" si="24"/>
        <v>124.60000000000001</v>
      </c>
      <c r="M135" s="20">
        <v>0</v>
      </c>
      <c r="N135" s="15">
        <f t="shared" si="25"/>
        <v>0</v>
      </c>
      <c r="O135" s="19">
        <f t="shared" si="26"/>
        <v>373.8</v>
      </c>
      <c r="P135" s="20">
        <v>0</v>
      </c>
      <c r="Q135" s="15">
        <f t="shared" si="27"/>
        <v>0</v>
      </c>
      <c r="R135" s="19">
        <f t="shared" si="28"/>
        <v>498.40000000000003</v>
      </c>
      <c r="S135" s="20">
        <v>0</v>
      </c>
      <c r="T135" s="15">
        <f t="shared" si="29"/>
        <v>0</v>
      </c>
      <c r="U135" s="16">
        <f t="shared" si="30"/>
        <v>623</v>
      </c>
      <c r="V135" s="17">
        <v>1</v>
      </c>
      <c r="W135" s="15">
        <f t="shared" si="31"/>
        <v>623</v>
      </c>
      <c r="X135" s="13">
        <f t="shared" si="32"/>
        <v>623</v>
      </c>
      <c r="AB135" s="58">
        <v>12</v>
      </c>
      <c r="AC135" s="57"/>
      <c r="AD135" s="55"/>
    </row>
    <row r="136" spans="1:30">
      <c r="A136" s="23">
        <v>28</v>
      </c>
      <c r="B136" s="24"/>
      <c r="C136" s="25"/>
      <c r="D136" s="25"/>
      <c r="E136" s="25"/>
      <c r="F136" s="25"/>
      <c r="G136" s="26"/>
      <c r="H136" s="27">
        <v>995</v>
      </c>
      <c r="I136" s="21">
        <f t="shared" si="22"/>
        <v>99.5</v>
      </c>
      <c r="J136" s="18">
        <v>0</v>
      </c>
      <c r="K136" s="15">
        <f t="shared" si="23"/>
        <v>0</v>
      </c>
      <c r="L136" s="19">
        <f t="shared" si="24"/>
        <v>199</v>
      </c>
      <c r="M136" s="20">
        <v>0</v>
      </c>
      <c r="N136" s="15">
        <f t="shared" si="25"/>
        <v>0</v>
      </c>
      <c r="O136" s="19">
        <f t="shared" si="26"/>
        <v>597</v>
      </c>
      <c r="P136" s="20">
        <v>0</v>
      </c>
      <c r="Q136" s="15">
        <f t="shared" si="27"/>
        <v>0</v>
      </c>
      <c r="R136" s="19">
        <f t="shared" si="28"/>
        <v>796</v>
      </c>
      <c r="S136" s="20">
        <v>0</v>
      </c>
      <c r="T136" s="15">
        <f t="shared" si="29"/>
        <v>0</v>
      </c>
      <c r="U136" s="16">
        <f t="shared" si="30"/>
        <v>995</v>
      </c>
      <c r="V136" s="17">
        <v>1</v>
      </c>
      <c r="W136" s="15">
        <f t="shared" si="31"/>
        <v>995</v>
      </c>
      <c r="X136" s="13">
        <f t="shared" si="32"/>
        <v>995</v>
      </c>
      <c r="AB136" s="58">
        <v>13</v>
      </c>
      <c r="AC136" s="57"/>
      <c r="AD136" s="55"/>
    </row>
    <row r="137" spans="1:30">
      <c r="A137" s="29" t="s">
        <v>72</v>
      </c>
      <c r="B137" s="24"/>
      <c r="C137" s="25"/>
      <c r="D137" s="25"/>
      <c r="E137" s="25"/>
      <c r="F137" s="25"/>
      <c r="G137" s="26"/>
      <c r="H137" s="27">
        <v>834</v>
      </c>
      <c r="I137" s="21">
        <f t="shared" si="22"/>
        <v>83.4</v>
      </c>
      <c r="J137" s="18">
        <v>0</v>
      </c>
      <c r="K137" s="15">
        <f t="shared" si="23"/>
        <v>0</v>
      </c>
      <c r="L137" s="19">
        <f t="shared" si="24"/>
        <v>166.8</v>
      </c>
      <c r="M137" s="20">
        <v>0</v>
      </c>
      <c r="N137" s="15">
        <f t="shared" si="25"/>
        <v>0</v>
      </c>
      <c r="O137" s="19">
        <f t="shared" si="26"/>
        <v>500.4</v>
      </c>
      <c r="P137" s="20">
        <v>0</v>
      </c>
      <c r="Q137" s="15">
        <f t="shared" si="27"/>
        <v>0</v>
      </c>
      <c r="R137" s="19">
        <f t="shared" si="28"/>
        <v>667.2</v>
      </c>
      <c r="S137" s="20">
        <v>0</v>
      </c>
      <c r="T137" s="15">
        <f t="shared" si="29"/>
        <v>0</v>
      </c>
      <c r="U137" s="16">
        <f t="shared" si="30"/>
        <v>834</v>
      </c>
      <c r="V137" s="17">
        <v>1</v>
      </c>
      <c r="W137" s="15">
        <f t="shared" si="31"/>
        <v>834</v>
      </c>
      <c r="X137" s="13">
        <f t="shared" si="32"/>
        <v>834</v>
      </c>
      <c r="AB137" s="58">
        <v>14</v>
      </c>
      <c r="AC137" s="57"/>
      <c r="AD137" s="55"/>
    </row>
    <row r="138" spans="1:30">
      <c r="A138" s="29" t="s">
        <v>73</v>
      </c>
      <c r="B138" s="24"/>
      <c r="C138" s="25"/>
      <c r="D138" s="25"/>
      <c r="E138" s="25"/>
      <c r="F138" s="25"/>
      <c r="G138" s="26"/>
      <c r="H138" s="27">
        <v>2109</v>
      </c>
      <c r="I138" s="21">
        <f t="shared" si="22"/>
        <v>210.9</v>
      </c>
      <c r="J138" s="18">
        <v>0</v>
      </c>
      <c r="K138" s="15">
        <f t="shared" si="23"/>
        <v>0</v>
      </c>
      <c r="L138" s="19">
        <f t="shared" si="24"/>
        <v>421.8</v>
      </c>
      <c r="M138" s="20">
        <v>0</v>
      </c>
      <c r="N138" s="15">
        <f t="shared" si="25"/>
        <v>0</v>
      </c>
      <c r="O138" s="19">
        <f t="shared" si="26"/>
        <v>1265.3999999999999</v>
      </c>
      <c r="P138" s="20">
        <v>0</v>
      </c>
      <c r="Q138" s="15">
        <f t="shared" si="27"/>
        <v>0</v>
      </c>
      <c r="R138" s="19">
        <f t="shared" si="28"/>
        <v>1687.2</v>
      </c>
      <c r="S138" s="20">
        <v>0</v>
      </c>
      <c r="T138" s="15">
        <f t="shared" si="29"/>
        <v>0</v>
      </c>
      <c r="U138" s="16">
        <f t="shared" si="30"/>
        <v>2109</v>
      </c>
      <c r="V138" s="17">
        <v>1</v>
      </c>
      <c r="W138" s="15">
        <f t="shared" si="31"/>
        <v>2109</v>
      </c>
      <c r="X138" s="13">
        <f t="shared" si="32"/>
        <v>2109</v>
      </c>
      <c r="AB138" s="2"/>
      <c r="AC138" s="57" t="s">
        <v>110</v>
      </c>
      <c r="AD138" s="57">
        <f>SUM(AD124:AD137)</f>
        <v>42750</v>
      </c>
    </row>
    <row r="139" spans="1:30">
      <c r="A139" s="23">
        <v>31</v>
      </c>
      <c r="B139" s="24"/>
      <c r="C139" s="25"/>
      <c r="D139" s="25"/>
      <c r="E139" s="25"/>
      <c r="F139" s="25"/>
      <c r="G139" s="26"/>
      <c r="H139" s="27">
        <v>777</v>
      </c>
      <c r="I139" s="21">
        <f t="shared" si="22"/>
        <v>77.7</v>
      </c>
      <c r="J139" s="18">
        <v>0</v>
      </c>
      <c r="K139" s="15">
        <f t="shared" si="23"/>
        <v>0</v>
      </c>
      <c r="L139" s="19">
        <f t="shared" si="24"/>
        <v>155.4</v>
      </c>
      <c r="M139" s="20">
        <v>0</v>
      </c>
      <c r="N139" s="15">
        <f t="shared" si="25"/>
        <v>0</v>
      </c>
      <c r="O139" s="19">
        <f t="shared" si="26"/>
        <v>466.2</v>
      </c>
      <c r="P139" s="20">
        <v>0</v>
      </c>
      <c r="Q139" s="15">
        <f t="shared" si="27"/>
        <v>0</v>
      </c>
      <c r="R139" s="19">
        <f t="shared" si="28"/>
        <v>621.6</v>
      </c>
      <c r="S139" s="20">
        <v>0</v>
      </c>
      <c r="T139" s="15">
        <f t="shared" si="29"/>
        <v>0</v>
      </c>
      <c r="U139" s="16">
        <f t="shared" si="30"/>
        <v>777</v>
      </c>
      <c r="V139" s="17">
        <v>1</v>
      </c>
      <c r="W139" s="15">
        <f t="shared" si="31"/>
        <v>777</v>
      </c>
      <c r="X139" s="13">
        <f t="shared" si="32"/>
        <v>777</v>
      </c>
      <c r="AC139" s="4" t="s">
        <v>120</v>
      </c>
      <c r="AD139" s="4">
        <f>AD138/30</f>
        <v>1425</v>
      </c>
    </row>
    <row r="140" spans="1:30">
      <c r="A140" s="29" t="s">
        <v>45</v>
      </c>
      <c r="B140" s="24"/>
      <c r="C140" s="25"/>
      <c r="D140" s="25"/>
      <c r="E140" s="25"/>
      <c r="F140" s="25"/>
      <c r="G140" s="26"/>
      <c r="H140" s="27">
        <v>531</v>
      </c>
      <c r="I140" s="21">
        <f t="shared" si="22"/>
        <v>53.1</v>
      </c>
      <c r="J140" s="18">
        <v>0</v>
      </c>
      <c r="K140" s="15">
        <f t="shared" si="23"/>
        <v>0</v>
      </c>
      <c r="L140" s="19">
        <f t="shared" si="24"/>
        <v>106.2</v>
      </c>
      <c r="M140" s="20">
        <v>0</v>
      </c>
      <c r="N140" s="15">
        <f t="shared" si="25"/>
        <v>0</v>
      </c>
      <c r="O140" s="19">
        <f t="shared" si="26"/>
        <v>318.59999999999997</v>
      </c>
      <c r="P140" s="20">
        <v>0</v>
      </c>
      <c r="Q140" s="15">
        <f t="shared" si="27"/>
        <v>0</v>
      </c>
      <c r="R140" s="19">
        <f t="shared" si="28"/>
        <v>424.8</v>
      </c>
      <c r="S140" s="20">
        <v>0</v>
      </c>
      <c r="T140" s="15">
        <f t="shared" si="29"/>
        <v>0</v>
      </c>
      <c r="U140" s="16">
        <f t="shared" si="30"/>
        <v>531</v>
      </c>
      <c r="V140" s="17">
        <v>1</v>
      </c>
      <c r="W140" s="15">
        <f t="shared" si="31"/>
        <v>531</v>
      </c>
      <c r="X140" s="13">
        <f t="shared" si="32"/>
        <v>531</v>
      </c>
    </row>
    <row r="141" spans="1:30">
      <c r="A141" s="23">
        <v>29</v>
      </c>
      <c r="B141" s="24"/>
      <c r="C141" s="25"/>
      <c r="D141" s="25"/>
      <c r="E141" s="25"/>
      <c r="F141" s="25"/>
      <c r="G141" s="26"/>
      <c r="H141" s="27">
        <v>1094</v>
      </c>
      <c r="I141" s="21">
        <f t="shared" si="22"/>
        <v>109.4</v>
      </c>
      <c r="J141" s="18">
        <v>0</v>
      </c>
      <c r="K141" s="15">
        <f t="shared" si="23"/>
        <v>0</v>
      </c>
      <c r="L141" s="19">
        <f t="shared" si="24"/>
        <v>218.8</v>
      </c>
      <c r="M141" s="20">
        <v>0</v>
      </c>
      <c r="N141" s="15">
        <f t="shared" si="25"/>
        <v>0</v>
      </c>
      <c r="O141" s="19">
        <f t="shared" si="26"/>
        <v>656.4</v>
      </c>
      <c r="P141" s="20">
        <v>0</v>
      </c>
      <c r="Q141" s="15">
        <f t="shared" si="27"/>
        <v>0</v>
      </c>
      <c r="R141" s="19">
        <f t="shared" si="28"/>
        <v>875.2</v>
      </c>
      <c r="S141" s="20">
        <v>0</v>
      </c>
      <c r="T141" s="15">
        <f t="shared" si="29"/>
        <v>0</v>
      </c>
      <c r="U141" s="16">
        <f t="shared" si="30"/>
        <v>1094</v>
      </c>
      <c r="V141" s="17">
        <v>1</v>
      </c>
      <c r="W141" s="15">
        <f t="shared" si="31"/>
        <v>1094</v>
      </c>
      <c r="X141" s="13">
        <f t="shared" si="32"/>
        <v>1094</v>
      </c>
      <c r="AC141" s="56" t="s">
        <v>12</v>
      </c>
      <c r="AD141" s="30" t="s">
        <v>7</v>
      </c>
    </row>
    <row r="142" spans="1:30">
      <c r="A142" s="29" t="s">
        <v>74</v>
      </c>
      <c r="B142" s="24"/>
      <c r="C142" s="25"/>
      <c r="D142" s="25"/>
      <c r="E142" s="25"/>
      <c r="F142" s="25"/>
      <c r="G142" s="26"/>
      <c r="H142" s="9">
        <v>777</v>
      </c>
      <c r="I142" s="21">
        <f t="shared" si="22"/>
        <v>77.7</v>
      </c>
      <c r="J142" s="18">
        <v>0</v>
      </c>
      <c r="K142" s="15">
        <f t="shared" si="23"/>
        <v>0</v>
      </c>
      <c r="L142" s="19">
        <f t="shared" si="24"/>
        <v>155.4</v>
      </c>
      <c r="M142" s="20">
        <v>0</v>
      </c>
      <c r="N142" s="15">
        <f t="shared" si="25"/>
        <v>0</v>
      </c>
      <c r="O142" s="19">
        <f t="shared" si="26"/>
        <v>466.2</v>
      </c>
      <c r="P142" s="20">
        <v>0</v>
      </c>
      <c r="Q142" s="15">
        <f t="shared" si="27"/>
        <v>0</v>
      </c>
      <c r="R142" s="19">
        <f t="shared" si="28"/>
        <v>621.6</v>
      </c>
      <c r="S142" s="20">
        <v>0</v>
      </c>
      <c r="T142" s="15">
        <f t="shared" si="29"/>
        <v>0</v>
      </c>
      <c r="U142" s="16">
        <f t="shared" si="30"/>
        <v>777</v>
      </c>
      <c r="V142" s="17">
        <v>1</v>
      </c>
      <c r="W142" s="15">
        <f t="shared" si="31"/>
        <v>777</v>
      </c>
      <c r="X142" s="13">
        <f t="shared" si="32"/>
        <v>777</v>
      </c>
      <c r="Z142" s="63" t="s">
        <v>13</v>
      </c>
      <c r="AA142" s="63"/>
      <c r="AB142" s="63"/>
      <c r="AC142" s="60">
        <f>AD139</f>
        <v>1425</v>
      </c>
      <c r="AD142" s="61">
        <f>AC142/700/0.015</f>
        <v>135.71428571428572</v>
      </c>
    </row>
    <row r="143" spans="1:30">
      <c r="A143" s="23"/>
      <c r="B143" s="24"/>
      <c r="C143" s="25"/>
      <c r="D143" s="25"/>
      <c r="E143" s="25"/>
      <c r="F143" s="25"/>
      <c r="G143" s="26"/>
      <c r="H143" s="9">
        <v>531</v>
      </c>
      <c r="I143" s="21">
        <f t="shared" si="22"/>
        <v>53.1</v>
      </c>
      <c r="J143" s="18">
        <v>0</v>
      </c>
      <c r="K143" s="15">
        <f t="shared" si="23"/>
        <v>0</v>
      </c>
      <c r="L143" s="19">
        <f t="shared" si="24"/>
        <v>106.2</v>
      </c>
      <c r="M143" s="20">
        <v>0</v>
      </c>
      <c r="N143" s="15">
        <f t="shared" si="25"/>
        <v>0</v>
      </c>
      <c r="O143" s="19">
        <f t="shared" si="26"/>
        <v>318.59999999999997</v>
      </c>
      <c r="P143" s="20">
        <v>0</v>
      </c>
      <c r="Q143" s="15">
        <f t="shared" si="27"/>
        <v>0</v>
      </c>
      <c r="R143" s="19">
        <f t="shared" si="28"/>
        <v>424.8</v>
      </c>
      <c r="S143" s="20">
        <v>0</v>
      </c>
      <c r="T143" s="15">
        <f t="shared" si="29"/>
        <v>0</v>
      </c>
      <c r="U143" s="16">
        <f t="shared" si="30"/>
        <v>531</v>
      </c>
      <c r="V143" s="17">
        <v>1</v>
      </c>
      <c r="W143" s="15">
        <f t="shared" si="31"/>
        <v>531</v>
      </c>
      <c r="X143" s="13">
        <f t="shared" si="32"/>
        <v>531</v>
      </c>
      <c r="Z143" s="62" t="s">
        <v>14</v>
      </c>
      <c r="AA143" s="62"/>
      <c r="AB143" s="62"/>
      <c r="AC143" s="60">
        <f>AC142*30</f>
        <v>42750</v>
      </c>
      <c r="AD143" s="61">
        <f t="shared" ref="AD143:AD144" si="33">AC143/700/0.015</f>
        <v>4071.4285714285716</v>
      </c>
    </row>
    <row r="144" spans="1:30">
      <c r="A144" s="23"/>
      <c r="B144" s="24"/>
      <c r="C144" s="25"/>
      <c r="D144" s="25"/>
      <c r="E144" s="25"/>
      <c r="F144" s="25"/>
      <c r="G144" s="26"/>
      <c r="H144" s="9">
        <v>1094</v>
      </c>
      <c r="I144" s="21">
        <f t="shared" si="22"/>
        <v>109.4</v>
      </c>
      <c r="J144" s="18">
        <v>0</v>
      </c>
      <c r="K144" s="15">
        <f t="shared" si="23"/>
        <v>0</v>
      </c>
      <c r="L144" s="19">
        <f t="shared" si="24"/>
        <v>218.8</v>
      </c>
      <c r="M144" s="20">
        <v>0</v>
      </c>
      <c r="N144" s="15">
        <f t="shared" si="25"/>
        <v>0</v>
      </c>
      <c r="O144" s="19">
        <f t="shared" si="26"/>
        <v>656.4</v>
      </c>
      <c r="P144" s="20">
        <v>0</v>
      </c>
      <c r="Q144" s="15">
        <f t="shared" si="27"/>
        <v>0</v>
      </c>
      <c r="R144" s="19">
        <f t="shared" si="28"/>
        <v>875.2</v>
      </c>
      <c r="S144" s="20">
        <v>0</v>
      </c>
      <c r="T144" s="15">
        <f t="shared" si="29"/>
        <v>0</v>
      </c>
      <c r="U144" s="16">
        <f t="shared" si="30"/>
        <v>1094</v>
      </c>
      <c r="V144" s="17">
        <v>1</v>
      </c>
      <c r="W144" s="15">
        <f t="shared" si="31"/>
        <v>1094</v>
      </c>
      <c r="X144" s="13">
        <f t="shared" si="32"/>
        <v>1094</v>
      </c>
      <c r="Z144" s="64" t="s">
        <v>15</v>
      </c>
      <c r="AA144" s="64"/>
      <c r="AB144" s="64"/>
      <c r="AC144" s="60">
        <f>AC142*365</f>
        <v>520125</v>
      </c>
      <c r="AD144" s="61">
        <f t="shared" si="33"/>
        <v>49535.71428571429</v>
      </c>
    </row>
    <row r="145" spans="1:31">
      <c r="A145" s="32"/>
      <c r="B145" s="33"/>
      <c r="C145" s="33"/>
      <c r="D145" s="33"/>
      <c r="E145" s="34" t="s">
        <v>16</v>
      </c>
      <c r="F145" s="35"/>
      <c r="G145" s="7"/>
      <c r="H145" s="9">
        <f>SUM(H72:H144)+H70*0.9</f>
        <v>97636.5</v>
      </c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68" t="s">
        <v>107</v>
      </c>
      <c r="X145" s="69">
        <f>SUM(X5:X144)</f>
        <v>179688</v>
      </c>
    </row>
    <row r="146" spans="1:31">
      <c r="A146" s="36"/>
      <c r="B146" s="37"/>
      <c r="C146" s="38"/>
      <c r="D146" s="38"/>
      <c r="E146" s="38"/>
      <c r="F146" s="38"/>
      <c r="G146" s="39"/>
      <c r="L146" s="40"/>
      <c r="M146" s="40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70" t="s">
        <v>121</v>
      </c>
      <c r="Z146" s="71">
        <f>X145*700*0.015</f>
        <v>1886724</v>
      </c>
      <c r="AA146" s="31"/>
      <c r="AB146" s="31"/>
      <c r="AC146" s="31"/>
      <c r="AD146" s="31"/>
      <c r="AE146" s="31"/>
    </row>
    <row r="147" spans="1:31">
      <c r="A147" s="36"/>
      <c r="B147" s="37"/>
      <c r="C147" s="38"/>
      <c r="D147" s="38"/>
      <c r="E147" s="38"/>
      <c r="F147" s="38"/>
      <c r="G147" s="39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65" t="s">
        <v>111</v>
      </c>
      <c r="Z147" s="66">
        <f ca="1">TODAY()</f>
        <v>42471</v>
      </c>
      <c r="AB147" s="30" t="s">
        <v>115</v>
      </c>
    </row>
    <row r="148" spans="1:31">
      <c r="A148" s="36"/>
      <c r="B148" s="37"/>
      <c r="C148" s="38"/>
      <c r="D148" s="38"/>
      <c r="E148" s="38"/>
      <c r="F148" s="38"/>
      <c r="G148" s="39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4" t="s">
        <v>112</v>
      </c>
      <c r="Z148" s="67">
        <v>42370</v>
      </c>
      <c r="AB148" s="30">
        <f>Z146/12</f>
        <v>157227</v>
      </c>
    </row>
    <row r="149" spans="1:31">
      <c r="A149" s="36"/>
      <c r="B149" s="37"/>
      <c r="C149" s="38"/>
      <c r="D149" s="38"/>
      <c r="E149" s="38"/>
      <c r="F149" s="38"/>
      <c r="G149" s="39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4" t="s">
        <v>17</v>
      </c>
      <c r="Z149" s="4">
        <f ca="1">Z147-Z148</f>
        <v>101</v>
      </c>
      <c r="AA149" s="76" t="s">
        <v>114</v>
      </c>
      <c r="AB149" s="76"/>
    </row>
    <row r="150" spans="1:31" ht="20.25">
      <c r="A150" s="36"/>
      <c r="B150" s="41"/>
      <c r="C150" s="38"/>
      <c r="D150" s="38"/>
      <c r="E150" s="38"/>
      <c r="F150" s="38"/>
      <c r="G150" s="39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72" t="s">
        <v>113</v>
      </c>
      <c r="Z150" s="73">
        <f ca="1">Z146/Z149</f>
        <v>18680.435643564357</v>
      </c>
      <c r="AA150" s="76" t="str">
        <f ca="1">IF(Z150&lt;AC142,"ZARAR GÖZÜKÜYOR","KÂR GÖZÜKÜYOR")</f>
        <v>KÂR GÖZÜKÜYOR</v>
      </c>
      <c r="AB150" s="76"/>
      <c r="AC150" s="77"/>
      <c r="AD150" s="5"/>
      <c r="AE150" s="6"/>
    </row>
    <row r="151" spans="1:31" ht="15.75">
      <c r="A151" s="36"/>
      <c r="B151" s="42"/>
      <c r="C151" s="38"/>
      <c r="D151" s="38"/>
      <c r="E151" s="38"/>
      <c r="F151" s="38"/>
      <c r="G151" s="39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74" t="s">
        <v>116</v>
      </c>
      <c r="Z151" s="75">
        <f ca="1">Z150*365</f>
        <v>6818359.0099009899</v>
      </c>
      <c r="AA151" s="76" t="str">
        <f ca="1">IF(Z151&lt;AC144,"ZARAR GÖZÜKÜYOR","KÂR GÖZÜKÜYOR")</f>
        <v>KÂR GÖZÜKÜYOR</v>
      </c>
      <c r="AB151" s="76"/>
      <c r="AC151" s="77"/>
      <c r="AD151" s="5"/>
    </row>
    <row r="152" spans="1:31">
      <c r="A152" s="36"/>
      <c r="B152" s="37"/>
      <c r="C152" s="38"/>
      <c r="D152" s="38"/>
      <c r="E152" s="38"/>
      <c r="F152" s="38"/>
      <c r="G152" s="39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5" t="s">
        <v>117</v>
      </c>
      <c r="Z152" s="78">
        <f ca="1">Z150-AC142</f>
        <v>17255.435643564357</v>
      </c>
      <c r="AC152" s="77"/>
      <c r="AD152" s="5"/>
    </row>
    <row r="153" spans="1:31" ht="15.75">
      <c r="A153" s="36"/>
      <c r="B153" s="42"/>
      <c r="C153" s="38"/>
      <c r="D153" s="38"/>
      <c r="E153" s="38"/>
      <c r="F153" s="38"/>
      <c r="G153" s="39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5" t="s">
        <v>118</v>
      </c>
      <c r="Z153" s="79">
        <f ca="1">(Z151-(365*AC142))/12</f>
        <v>524852.83415841579</v>
      </c>
      <c r="AC153" s="8"/>
    </row>
    <row r="154" spans="1:31">
      <c r="A154" s="36"/>
      <c r="B154" s="43"/>
      <c r="C154" s="38"/>
      <c r="D154" s="38"/>
      <c r="E154" s="38"/>
      <c r="F154" s="38"/>
      <c r="G154" s="39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5" t="s">
        <v>119</v>
      </c>
      <c r="Z154" s="79">
        <f ca="1">Z152*365</f>
        <v>6298234.0099009899</v>
      </c>
    </row>
    <row r="155" spans="1:31">
      <c r="A155" s="36"/>
      <c r="B155" s="43"/>
      <c r="C155" s="38"/>
      <c r="D155" s="38"/>
      <c r="E155" s="38"/>
      <c r="F155" s="38"/>
      <c r="G155" s="39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31">
      <c r="A156" s="36"/>
      <c r="B156" s="44"/>
      <c r="C156" s="38"/>
      <c r="D156" s="38"/>
      <c r="E156" s="38"/>
      <c r="F156" s="38"/>
      <c r="G156" s="39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31">
      <c r="A157" s="36"/>
      <c r="B157" s="44"/>
      <c r="C157" s="38"/>
      <c r="D157" s="38"/>
      <c r="E157" s="38"/>
      <c r="F157" s="38"/>
      <c r="G157" s="39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31">
      <c r="A158" s="36"/>
      <c r="B158" s="44"/>
      <c r="C158" s="38"/>
      <c r="D158" s="38"/>
      <c r="E158" s="38"/>
      <c r="F158" s="38"/>
      <c r="G158" s="39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31">
      <c r="A159" s="36"/>
      <c r="B159" s="43"/>
      <c r="C159" s="38"/>
      <c r="D159" s="38"/>
      <c r="E159" s="38"/>
      <c r="F159" s="38"/>
      <c r="G159" s="39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31">
      <c r="A160" s="36"/>
      <c r="B160" s="44"/>
      <c r="C160" s="38"/>
      <c r="D160" s="38"/>
      <c r="E160" s="38"/>
      <c r="F160" s="38"/>
      <c r="G160" s="39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>
      <c r="A161" s="36"/>
      <c r="B161" s="44"/>
      <c r="C161" s="38"/>
      <c r="D161" s="38"/>
      <c r="E161" s="38"/>
      <c r="F161" s="38"/>
      <c r="G161" s="39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>
      <c r="A162" s="36"/>
      <c r="B162" s="44"/>
      <c r="C162" s="38"/>
      <c r="D162" s="38"/>
      <c r="E162" s="38"/>
      <c r="F162" s="38"/>
      <c r="G162" s="39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>
      <c r="A163" s="36"/>
      <c r="B163" s="45"/>
      <c r="C163" s="38"/>
      <c r="D163" s="38"/>
      <c r="E163" s="38"/>
      <c r="F163" s="38"/>
      <c r="G163" s="39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>
      <c r="A164" s="36"/>
      <c r="B164" s="45"/>
      <c r="C164" s="38"/>
      <c r="D164" s="38"/>
      <c r="E164" s="38"/>
      <c r="F164" s="38"/>
      <c r="G164" s="39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>
      <c r="A165" s="36"/>
      <c r="B165" s="45"/>
      <c r="C165" s="38"/>
      <c r="D165" s="38"/>
      <c r="E165" s="38"/>
      <c r="F165" s="38"/>
      <c r="G165" s="39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>
      <c r="A166" s="36"/>
      <c r="B166" s="45"/>
      <c r="C166" s="38"/>
      <c r="D166" s="38"/>
      <c r="E166" s="38"/>
      <c r="F166" s="38"/>
      <c r="G166" s="39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>
      <c r="A167" s="36"/>
      <c r="B167" s="45"/>
      <c r="C167" s="38"/>
      <c r="D167" s="38"/>
      <c r="E167" s="38"/>
      <c r="F167" s="38"/>
      <c r="G167" s="39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>
      <c r="A168" s="36"/>
      <c r="B168" s="45"/>
      <c r="C168" s="38"/>
      <c r="D168" s="38"/>
      <c r="E168" s="38"/>
      <c r="F168" s="38"/>
      <c r="G168" s="39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>
      <c r="A169" s="36"/>
      <c r="B169" s="45"/>
      <c r="C169" s="38"/>
      <c r="D169" s="38"/>
      <c r="E169" s="38"/>
      <c r="F169" s="38"/>
      <c r="G169" s="39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>
      <c r="A170" s="36"/>
      <c r="B170" s="45"/>
      <c r="C170" s="38"/>
      <c r="D170" s="38"/>
      <c r="E170" s="38"/>
      <c r="F170" s="38"/>
      <c r="G170" s="39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>
      <c r="A171" s="36"/>
      <c r="B171" s="45"/>
      <c r="C171" s="38"/>
      <c r="D171" s="38"/>
      <c r="E171" s="38"/>
      <c r="F171" s="38"/>
      <c r="G171" s="39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>
      <c r="A172" s="36"/>
      <c r="B172" s="45"/>
      <c r="C172" s="38"/>
      <c r="D172" s="38"/>
      <c r="E172" s="38"/>
      <c r="F172" s="38"/>
      <c r="G172" s="39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>
      <c r="A173" s="36"/>
      <c r="B173" s="45"/>
      <c r="C173" s="38"/>
      <c r="D173" s="38"/>
      <c r="E173" s="38"/>
      <c r="F173" s="38"/>
      <c r="G173" s="39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>
      <c r="A174" s="36"/>
      <c r="B174" s="45"/>
      <c r="C174" s="38"/>
      <c r="D174" s="38"/>
      <c r="E174" s="38"/>
      <c r="F174" s="38"/>
      <c r="G174" s="39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>
      <c r="A175" s="36"/>
      <c r="B175" s="45"/>
      <c r="C175" s="38"/>
      <c r="D175" s="38"/>
      <c r="E175" s="38"/>
      <c r="F175" s="38"/>
      <c r="G175" s="39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>
      <c r="A176" s="36"/>
      <c r="B176" s="45"/>
      <c r="C176" s="38"/>
      <c r="D176" s="38"/>
      <c r="E176" s="38"/>
      <c r="F176" s="38"/>
      <c r="G176" s="39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>
      <c r="A177" s="36"/>
      <c r="B177" s="45"/>
      <c r="C177" s="38"/>
      <c r="D177" s="38"/>
      <c r="E177" s="38"/>
      <c r="F177" s="38"/>
      <c r="G177" s="39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>
      <c r="A178" s="36"/>
      <c r="B178" s="45"/>
      <c r="C178" s="38"/>
      <c r="D178" s="38"/>
      <c r="E178" s="38"/>
      <c r="F178" s="38"/>
      <c r="G178" s="39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>
      <c r="A179" s="36"/>
      <c r="B179" s="45"/>
      <c r="C179" s="38"/>
      <c r="D179" s="38"/>
      <c r="E179" s="38"/>
      <c r="F179" s="38"/>
      <c r="G179" s="39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>
      <c r="A180" s="36"/>
      <c r="B180" s="45"/>
      <c r="C180" s="38"/>
      <c r="D180" s="38"/>
      <c r="E180" s="38"/>
      <c r="F180" s="38"/>
      <c r="G180" s="39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>
      <c r="A181" s="36"/>
      <c r="B181" s="45"/>
      <c r="C181" s="38"/>
      <c r="D181" s="38"/>
      <c r="E181" s="38"/>
      <c r="F181" s="38"/>
      <c r="G181" s="39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>
      <c r="A182" s="36"/>
      <c r="B182" s="45"/>
      <c r="C182" s="38"/>
      <c r="D182" s="38"/>
      <c r="E182" s="38"/>
      <c r="F182" s="38"/>
      <c r="G182" s="39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>
      <c r="A183" s="36"/>
      <c r="B183" s="45"/>
      <c r="C183" s="38"/>
      <c r="D183" s="38"/>
      <c r="E183" s="38"/>
      <c r="F183" s="38"/>
      <c r="G183" s="39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>
      <c r="A184" s="36"/>
      <c r="B184" s="45"/>
      <c r="C184" s="38"/>
      <c r="D184" s="38"/>
      <c r="E184" s="38"/>
      <c r="F184" s="38"/>
      <c r="G184" s="39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>
      <c r="A185" s="36"/>
      <c r="B185" s="45"/>
      <c r="C185" s="38"/>
      <c r="D185" s="38"/>
      <c r="E185" s="38"/>
      <c r="F185" s="38"/>
      <c r="G185" s="39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>
      <c r="A186" s="36"/>
      <c r="B186" s="45"/>
      <c r="C186" s="38"/>
      <c r="D186" s="38"/>
      <c r="E186" s="38"/>
      <c r="F186" s="38"/>
      <c r="G186" s="39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>
      <c r="A187" s="36"/>
      <c r="B187" s="45"/>
      <c r="C187" s="38"/>
      <c r="D187" s="38"/>
      <c r="E187" s="38"/>
      <c r="F187" s="38"/>
      <c r="G187" s="39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>
      <c r="A188" s="36"/>
      <c r="B188" s="45"/>
      <c r="C188" s="38"/>
      <c r="D188" s="38"/>
      <c r="E188" s="38"/>
      <c r="F188" s="38"/>
      <c r="G188" s="39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>
      <c r="A189" s="36"/>
      <c r="B189" s="45"/>
      <c r="C189" s="38"/>
      <c r="D189" s="38"/>
      <c r="E189" s="38"/>
      <c r="F189" s="38"/>
      <c r="G189" s="39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>
      <c r="A190" s="36"/>
      <c r="B190" s="45"/>
      <c r="C190" s="38"/>
      <c r="D190" s="38"/>
      <c r="E190" s="38"/>
      <c r="F190" s="38"/>
      <c r="G190" s="39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>
      <c r="A191" s="36"/>
      <c r="B191" s="45"/>
      <c r="C191" s="38"/>
      <c r="D191" s="38"/>
      <c r="E191" s="38"/>
      <c r="F191" s="38"/>
      <c r="G191" s="39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>
      <c r="A192" s="36"/>
      <c r="B192" s="45"/>
      <c r="C192" s="38"/>
      <c r="D192" s="38"/>
      <c r="E192" s="38"/>
      <c r="F192" s="38"/>
      <c r="G192" s="39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>
      <c r="A193" s="36"/>
      <c r="B193" s="45"/>
      <c r="C193" s="38"/>
      <c r="D193" s="38"/>
      <c r="E193" s="38"/>
      <c r="F193" s="38"/>
      <c r="G193" s="39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>
      <c r="A194" s="36"/>
      <c r="B194" s="45"/>
      <c r="C194" s="38"/>
      <c r="D194" s="38"/>
      <c r="E194" s="38"/>
      <c r="F194" s="38"/>
      <c r="G194" s="39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>
      <c r="A195" s="36"/>
      <c r="B195" s="45"/>
      <c r="C195" s="38"/>
      <c r="D195" s="38"/>
      <c r="E195" s="38"/>
      <c r="F195" s="38"/>
      <c r="G195" s="39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:24">
      <c r="A196" s="36"/>
      <c r="B196" s="45"/>
      <c r="C196" s="38"/>
      <c r="D196" s="38"/>
      <c r="E196" s="38"/>
      <c r="F196" s="38"/>
      <c r="G196" s="39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>
      <c r="A197" s="5"/>
      <c r="B197" s="5"/>
      <c r="C197" s="5"/>
      <c r="D197" s="5"/>
      <c r="E197" s="5"/>
      <c r="F197" s="5"/>
      <c r="G197" s="5"/>
      <c r="L197" s="5"/>
      <c r="M197" s="5"/>
    </row>
  </sheetData>
  <mergeCells count="12">
    <mergeCell ref="AA150:AB150"/>
    <mergeCell ref="AA151:AB151"/>
    <mergeCell ref="AB122:AD122"/>
    <mergeCell ref="Z142:AB142"/>
    <mergeCell ref="Z143:AB143"/>
    <mergeCell ref="Z144:AB144"/>
    <mergeCell ref="AA149:AB149"/>
    <mergeCell ref="A1:Z1"/>
    <mergeCell ref="A2:Z2"/>
    <mergeCell ref="A3:H3"/>
    <mergeCell ref="I3:X3"/>
    <mergeCell ref="Y3:Z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31750845092</cp:lastModifiedBy>
  <dcterms:created xsi:type="dcterms:W3CDTF">2016-04-07T12:22:44Z</dcterms:created>
  <dcterms:modified xsi:type="dcterms:W3CDTF">2016-04-11T09:13:12Z</dcterms:modified>
</cp:coreProperties>
</file>