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<sst xmlns="http://schemas.openxmlformats.org/spreadsheetml/2006/main" count="26" uniqueCount="25">
  <si>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 xml:space="preserve">
Doğalgaz
Kazan
Verimi
( % )</t>
  </si>
  <si>
    <t>1--Sistem</t>
  </si>
  <si>
    <t>Bina</t>
  </si>
  <si>
    <t>1--Isı yalıtımda çatıya kiremit+cam yünü,yada mertek üstü membran üzeri perlitli sıva üzeri açık renk su bazlı boya,dış duvara içten ve dıştan 1 er cm perlitli sıva+3 cm 24 dans beyaz-siyah strafor,tabanlara 1,5 cm perlitli sıva,camlara 16 mm ısı cam,dış cepheye su bazlı boya açık renk boya</t>
  </si>
  <si>
    <t>Mahal
Soğutma 
Kapasitesi
(kw)</t>
  </si>
  <si>
    <t>Yıllık
Elektrik
Harcaması
(kwh/yıl)</t>
  </si>
  <si>
    <t>Yıllık
Elektrik
Harcaması
Bedeli
(TL/yıl)</t>
  </si>
  <si>
    <t>Not:Sarı renkli kutucuklar,giriş(sayı), diğer renkler hesap(formül) için kullanılmıştır.</t>
  </si>
  <si>
    <t>Yatırımın
Geri
Ödeme
Süresi
(Ay)</t>
  </si>
  <si>
    <t>Bina 
Faydalı
Pencere 
Cam 
Alanı
(m2)</t>
  </si>
  <si>
    <t>Pencere
lerden
Dışarıya 
İletilen
Isıtma
Enerjisi
(kcal/h)</t>
  </si>
  <si>
    <t>Günde
Çalışma
Süresi
(h)</t>
  </si>
  <si>
    <t>Doğalgaz
Alt Isıl
Değer
(kJ/m3)</t>
  </si>
  <si>
    <t>Yıllık
Yakıt
Harca
ması
(m3/yıl)</t>
  </si>
  <si>
    <t>Doğalgaz
Birim 
Fiyatı
(TL/m3)</t>
  </si>
  <si>
    <t>Yıllık
Yakıt
Harca
ması
Bedeli
(TL/yıl)</t>
  </si>
  <si>
    <t>3.2--PENCERELERDE YANSITICI FİLM (SÜRÜLEBİLİR CAM FİLMİ-KRİSTAL BOND UYGUALAMASI) İLE YAPILAN TASARRUF:</t>
  </si>
  <si>
    <t>Pencerelere 
İçten 
Sürülebilir 
Kristalbond Uygulaması 
ile Isıtmada
 Sağlanan
Verim (%)</t>
  </si>
  <si>
    <t>Pencerelere 
İçten 
Sürülebilir Kristalbond Uygulaması ile Soğutmada 
Sağlanan
Verim (%)</t>
  </si>
  <si>
    <t>Yapılan 
Kristalbond 
Uygulaması 
ile 
Isıtmada 
Sağlanan
Para 
Tasarrufu
(TL/yıl)</t>
  </si>
  <si>
    <t>Mahal
Soğutma 
Cihazı 
Gücü
(kw)</t>
  </si>
  <si>
    <t>Elektrik
Birim 
Fiyatı
(TL/kwh)</t>
  </si>
  <si>
    <t>Yapılan 
Kristalbond 
Uygulaması 
ile 
Soğutmada 
Sağlanan
Para 
Tasarrufu
(TL/yıl)</t>
  </si>
  <si>
    <t>Yapılan 
Kristalbond 
Uygulaması ile 
Isıt+Soğut
Sağlanan 
Toplam
Para 
Tasarrufu
(TL/yıl)</t>
  </si>
  <si>
    <r>
      <rPr>
        <b/>
        <sz val="11"/>
        <rFont val="Times New Roman"/>
        <family val="1"/>
      </rPr>
      <t>Yatırım 
Bedeli-</t>
    </r>
    <r>
      <rPr>
        <sz val="11"/>
        <rFont val="Times New Roman"/>
        <family val="1"/>
      </rPr>
      <t xml:space="preserve">
İçten 
Kristalbond
Uygulaması
(TL) </t>
    </r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</si>
</sst>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_ ;[Red]\-0.00\ "/>
    <numFmt numFmtId="182" formatCode="0.000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[$€-2]\ #,##0.00_);[Red]\([$€-2]\ #,##0.00\)"/>
    <numFmt numFmtId="187" formatCode="0_ ;[Red]\-0\ "/>
  </numFmts>
  <fonts count="40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9" borderId="10" xfId="0" applyFont="1" applyFill="1" applyBorder="1" applyAlignment="1">
      <alignment horizontal="center" wrapText="1"/>
    </xf>
    <xf numFmtId="1" fontId="4" fillId="9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15" borderId="10" xfId="0" applyFont="1" applyFill="1" applyBorder="1" applyAlignment="1">
      <alignment horizontal="center" wrapText="1"/>
    </xf>
    <xf numFmtId="0" fontId="4" fillId="19" borderId="10" xfId="0" applyFont="1" applyFill="1" applyBorder="1" applyAlignment="1">
      <alignment horizontal="center" wrapText="1"/>
    </xf>
    <xf numFmtId="2" fontId="4" fillId="19" borderId="10" xfId="0" applyNumberFormat="1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35" borderId="10" xfId="0" applyFont="1" applyFill="1" applyBorder="1" applyAlignment="1">
      <alignment horizontal="left"/>
    </xf>
    <xf numFmtId="0" fontId="2" fillId="19" borderId="10" xfId="0" applyFont="1" applyFill="1" applyBorder="1" applyAlignment="1">
      <alignment/>
    </xf>
    <xf numFmtId="0" fontId="2" fillId="18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8"/>
  <sheetViews>
    <sheetView tabSelected="1" zoomScalePageLayoutView="0" workbookViewId="0" topLeftCell="A1">
      <selection activeCell="L25" sqref="L25"/>
    </sheetView>
  </sheetViews>
  <sheetFormatPr defaultColWidth="9.00390625" defaultRowHeight="12.75"/>
  <cols>
    <col min="1" max="1" width="3.75390625" style="0" customWidth="1"/>
    <col min="2" max="2" width="9.875" style="0" customWidth="1"/>
    <col min="3" max="3" width="9.625" style="0" customWidth="1"/>
    <col min="4" max="4" width="10.125" style="0" customWidth="1"/>
    <col min="5" max="5" width="9.75390625" style="0" customWidth="1"/>
    <col min="6" max="6" width="7.875" style="0" customWidth="1"/>
    <col min="7" max="7" width="8.875" style="0" customWidth="1"/>
    <col min="8" max="8" width="10.125" style="0" customWidth="1"/>
    <col min="9" max="9" width="9.25390625" style="0" customWidth="1"/>
    <col min="10" max="10" width="8.75390625" style="0" customWidth="1"/>
    <col min="11" max="11" width="12.125" style="0" customWidth="1"/>
    <col min="12" max="12" width="13.75390625" style="0" customWidth="1"/>
    <col min="13" max="13" width="12.875" style="0" customWidth="1"/>
    <col min="14" max="14" width="9.625" style="1" customWidth="1"/>
    <col min="15" max="15" width="8.625" style="0" customWidth="1"/>
    <col min="16" max="16" width="8.25390625" style="0" customWidth="1"/>
    <col min="17" max="17" width="11.25390625" style="0" customWidth="1"/>
    <col min="18" max="18" width="9.75390625" style="0" customWidth="1"/>
    <col min="19" max="19" width="10.625" style="0" customWidth="1"/>
    <col min="20" max="20" width="11.75390625" style="0" customWidth="1"/>
    <col min="21" max="21" width="14.25390625" style="0" customWidth="1"/>
    <col min="22" max="22" width="11.125" style="0" customWidth="1"/>
    <col min="23" max="23" width="10.625" style="0" customWidth="1"/>
  </cols>
  <sheetData>
    <row r="1" spans="15:17" ht="12.75">
      <c r="O1" s="9"/>
      <c r="P1" s="9"/>
      <c r="Q1" s="9"/>
    </row>
    <row r="2" spans="2:17" ht="15.75">
      <c r="B2" s="15" t="s">
        <v>16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9"/>
      <c r="P2" s="9"/>
      <c r="Q2" s="9"/>
    </row>
    <row r="3" spans="3:17" ht="12.75">
      <c r="C3" s="16"/>
      <c r="D3" s="16"/>
      <c r="E3" s="16"/>
      <c r="F3" s="16"/>
      <c r="G3" s="17"/>
      <c r="H3" s="17"/>
      <c r="I3" s="17"/>
      <c r="O3" s="9"/>
      <c r="P3" s="9"/>
      <c r="Q3" s="9"/>
    </row>
    <row r="4" spans="2:23" ht="135">
      <c r="B4" s="2" t="s">
        <v>1</v>
      </c>
      <c r="C4" s="10" t="s">
        <v>9</v>
      </c>
      <c r="D4" s="10" t="s">
        <v>10</v>
      </c>
      <c r="E4" s="10" t="s">
        <v>0</v>
      </c>
      <c r="F4" s="10" t="s">
        <v>11</v>
      </c>
      <c r="G4" s="10" t="s">
        <v>12</v>
      </c>
      <c r="H4" s="4" t="s">
        <v>13</v>
      </c>
      <c r="I4" s="3" t="s">
        <v>14</v>
      </c>
      <c r="J4" s="4" t="s">
        <v>15</v>
      </c>
      <c r="K4" s="11" t="s">
        <v>17</v>
      </c>
      <c r="L4" s="11" t="s">
        <v>18</v>
      </c>
      <c r="M4" s="4" t="s">
        <v>19</v>
      </c>
      <c r="N4" s="10" t="s">
        <v>4</v>
      </c>
      <c r="O4" s="10" t="s">
        <v>20</v>
      </c>
      <c r="P4" s="10" t="s">
        <v>11</v>
      </c>
      <c r="Q4" s="4" t="s">
        <v>5</v>
      </c>
      <c r="R4" s="3" t="s">
        <v>21</v>
      </c>
      <c r="S4" s="4" t="s">
        <v>6</v>
      </c>
      <c r="T4" s="4" t="s">
        <v>22</v>
      </c>
      <c r="U4" s="4" t="s">
        <v>23</v>
      </c>
      <c r="V4" s="3" t="s">
        <v>24</v>
      </c>
      <c r="W4" s="8" t="s">
        <v>8</v>
      </c>
    </row>
    <row r="5" spans="2:23" ht="15">
      <c r="B5" s="2" t="s">
        <v>2</v>
      </c>
      <c r="C5" s="2">
        <v>120</v>
      </c>
      <c r="D5" s="6">
        <f>C5*23*2.8*1.2</f>
        <v>9273.599999999999</v>
      </c>
      <c r="E5" s="2">
        <v>0.85</v>
      </c>
      <c r="F5" s="2">
        <v>12</v>
      </c>
      <c r="G5" s="2">
        <v>34500</v>
      </c>
      <c r="H5" s="5">
        <f>((D5*F5*365)/G5)*((1/E5))*4.184</f>
        <v>5795.302701176471</v>
      </c>
      <c r="I5" s="7">
        <v>1</v>
      </c>
      <c r="J5" s="5">
        <f>H5*I5</f>
        <v>5795.302701176471</v>
      </c>
      <c r="K5" s="12">
        <v>0.15</v>
      </c>
      <c r="L5" s="12">
        <v>0.15</v>
      </c>
      <c r="M5" s="5">
        <f>K5*J5</f>
        <v>869.2954051764706</v>
      </c>
      <c r="N5" s="6">
        <f>(C5*12*180)/1000</f>
        <v>259.2</v>
      </c>
      <c r="O5" s="6">
        <f>N5/10</f>
        <v>25.919999999999998</v>
      </c>
      <c r="P5" s="2">
        <v>12</v>
      </c>
      <c r="Q5" s="5">
        <f>O5*P5*365</f>
        <v>113529.59999999999</v>
      </c>
      <c r="R5" s="7">
        <v>0.37</v>
      </c>
      <c r="S5" s="5">
        <f>Q5*R5</f>
        <v>42005.952</v>
      </c>
      <c r="T5" s="5">
        <f>S5*L5</f>
        <v>6300.8928</v>
      </c>
      <c r="U5" s="5">
        <f>T5+M5</f>
        <v>7170.188205176471</v>
      </c>
      <c r="V5" s="2">
        <f>C5*60</f>
        <v>7200</v>
      </c>
      <c r="W5" s="13">
        <f>(V5/U5)*12</f>
        <v>12.04989290764001</v>
      </c>
    </row>
    <row r="6" spans="2:17" ht="12.75">
      <c r="B6" s="14" t="s">
        <v>3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9"/>
      <c r="Q6" s="9"/>
    </row>
    <row r="7" spans="15:17" ht="12.75">
      <c r="O7" s="9"/>
      <c r="P7" s="9"/>
      <c r="Q7" s="9"/>
    </row>
    <row r="8" spans="2:11" ht="15">
      <c r="B8" s="18" t="s">
        <v>7</v>
      </c>
      <c r="C8" s="18"/>
      <c r="D8" s="18"/>
      <c r="E8" s="18"/>
      <c r="F8" s="18"/>
      <c r="G8" s="18"/>
      <c r="H8" s="18"/>
      <c r="I8" s="18"/>
      <c r="J8" s="18"/>
      <c r="K8" s="18"/>
    </row>
  </sheetData>
  <sheetProtection/>
  <mergeCells count="5">
    <mergeCell ref="B6:O6"/>
    <mergeCell ref="B2:N2"/>
    <mergeCell ref="C3:F3"/>
    <mergeCell ref="G3:I3"/>
    <mergeCell ref="B8:K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Bagcilar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mknmuh3</dc:creator>
  <cp:keywords/>
  <dc:description/>
  <cp:lastModifiedBy>31750845092</cp:lastModifiedBy>
  <cp:lastPrinted>2012-01-30T12:18:44Z</cp:lastPrinted>
  <dcterms:created xsi:type="dcterms:W3CDTF">2009-03-25T06:59:19Z</dcterms:created>
  <dcterms:modified xsi:type="dcterms:W3CDTF">2016-03-04T08:11:03Z</dcterms:modified>
  <cp:category/>
  <cp:version/>
  <cp:contentType/>
  <cp:contentStatus/>
</cp:coreProperties>
</file>