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<sst xmlns="http://schemas.openxmlformats.org/spreadsheetml/2006/main" count="14" uniqueCount="14">
  <si>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(1)Kazan Suyu
Isıtma
Doğalgaz
Olarak
Para
Değeri
TL/yıl</t>
  </si>
  <si>
    <t>Doğal
gaz
Birim
Fiyatı
TL/m3
2015</t>
  </si>
  <si>
    <t>Yıllık
Çalış
ma
Saati</t>
  </si>
  <si>
    <t>Kazan
Kapa
site
kcal/h</t>
  </si>
  <si>
    <t>Ekono
mizer
Geri
Ödeme
Süresi
Ay</t>
  </si>
  <si>
    <t>Kazan 
Suyu
Isı
İhtiyacı
kj/h</t>
  </si>
  <si>
    <t>Kazan
Baca
Gazı
Debisi
kg/h</t>
  </si>
  <si>
    <t>Doğal
gaz
Olarak
Isı
Geri 
Kazan
ımı
m3/yıl</t>
  </si>
  <si>
    <t>(2)
Baca
Gazı
Para
Tasar
rufu
TL/
yıl</t>
  </si>
  <si>
    <t>(2)/(1)
Baca 
Gazı
Tasarr/
Kazan
Isıtma
%</t>
  </si>
  <si>
    <t>Ekono
mizer
Montaj
Bedeli
TL</t>
  </si>
  <si>
    <t>Baca 
Gazı
Isı 
Geri
Kaza
nım
Miktar
kj/h</t>
  </si>
  <si>
    <t xml:space="preserve">
Kullanılan Formüller:
1-İşlem:Kazan baca arasına konulacak ekonomizer ile dönüş suyunun ısıtılarak kazan girmesi ile sağlanan tasarruf
2--Değerler:Baca gazı ile atmosfere atılan ısı enerjisi %16-20 arasındadır. 
Baca max sıcaklığı=200 C,Baca Min Sıcaklığı=50 C(çiğlenme sıcaklığı 55 C ve doğalgazda sülfrik asit oluşumu için kükürt oranı yok),Kazan gidiş-dönüş suyu sıcaklık farkı=20 C Hava Yoğunluğu=1,2 kg/m3,hava özgül ısısı=1kj/kg.C,su özgül ısısı=4,18kj/kg.C,Baca yüks=30 m
Doğalgaz ısıl değer=34500 kj/m3,kazan verimi=0,85,kazan gid-dön sıc su farkı=20 C
kazan sirk pomp debisi(kg/h)=Qk(kcal/h)/20   
3--Baca Hava Debisi(kg/h)=13000*0,78*D²=13000*0,78*0,15*0,15=222 kg/h
3.1--Baca çapı-doğalgaz)0,00003*Qkazan(kcal/h)+15
3.2--Isı Geri Kazanımı(kj/h)=Hava debisi(kg/h)*1 kj/kg.C*Sıcaklık(200-60) C)
3.3--Ekonomizer montaj bedeli=0,016*Qkazan(kcal/h)+3000       --2016 fiyatı
4--Doğalgaz olarak Enerji Tasarrufu(m3/yıl)=Isı Geri Kazanımı x Çalışma Saati(3500)/34500*0,85
5--Para Tasarrufu=Tasarruf edilen enerj(m3/yıl)*Br enerj fiyatı(1,01 TL/m3)</t>
  </si>
  <si>
    <t>Baca Gazı Isısı ile Kazan Dönüş Suyu Isıtması ile Sağlanan Tasarruf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</si>
</sst>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41F]dd\ mmmm\ yyyy\ dddd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0.0000"/>
    <numFmt numFmtId="195" formatCode="0.000"/>
  </numFmts>
  <fonts count="45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/>
    </xf>
    <xf numFmtId="0" fontId="3" fillId="15" borderId="10" xfId="0" applyFont="1" applyFill="1" applyBorder="1" applyAlignment="1">
      <alignment/>
    </xf>
    <xf numFmtId="0" fontId="3" fillId="19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 wrapText="1"/>
    </xf>
    <xf numFmtId="1" fontId="3" fillId="16" borderId="10" xfId="0" applyNumberFormat="1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 wrapText="1"/>
    </xf>
    <xf numFmtId="1" fontId="3" fillId="12" borderId="10" xfId="0" applyNumberFormat="1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wrapText="1"/>
    </xf>
    <xf numFmtId="1" fontId="3" fillId="18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19" borderId="10" xfId="0" applyNumberFormat="1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 wrapText="1"/>
    </xf>
    <xf numFmtId="1" fontId="3" fillId="14" borderId="10" xfId="0" applyNumberFormat="1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Sayfa1!#REF!</c:f>
              <c:strCache>
                <c:ptCount val="1"/>
                <c:pt idx="0">
                  <c:v>#BAŞV!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Sayfa1!#REF!</c:f>
            </c:strRef>
          </c:xVal>
          <c:yVal>
            <c:numRef>
              <c:f>Sayfa1!#REF!</c:f>
            </c:numRef>
          </c:yVal>
          <c:smooth val="1"/>
        </c:ser>
        <c:axId val="5673680"/>
        <c:axId val="51063121"/>
      </c:scatterChart>
      <c:val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3121"/>
        <c:crosses val="autoZero"/>
        <c:crossBetween val="midCat"/>
        <c:dispUnits/>
      </c:valAx>
      <c:valAx>
        <c:axId val="51063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36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923925</xdr:colOff>
      <xdr:row>0</xdr:row>
      <xdr:rowOff>0</xdr:rowOff>
    </xdr:to>
    <xdr:graphicFrame>
      <xdr:nvGraphicFramePr>
        <xdr:cNvPr id="1" name="6 Grafik"/>
        <xdr:cNvGraphicFramePr/>
      </xdr:nvGraphicFramePr>
      <xdr:xfrm>
        <a:off x="219075" y="0"/>
        <a:ext cx="521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F1:AW13"/>
  <sheetViews>
    <sheetView tabSelected="1" zoomScalePageLayoutView="0" workbookViewId="0" topLeftCell="AF1">
      <selection activeCell="AT3" sqref="AT3"/>
    </sheetView>
  </sheetViews>
  <sheetFormatPr defaultColWidth="9.00390625" defaultRowHeight="28.5" customHeight="1"/>
  <cols>
    <col min="1" max="1" width="3.75390625" style="0" customWidth="1"/>
    <col min="2" max="2" width="15.875" style="0" customWidth="1"/>
    <col min="3" max="3" width="10.125" style="0" customWidth="1"/>
    <col min="4" max="4" width="10.375" style="0" customWidth="1"/>
    <col min="5" max="5" width="9.75390625" style="0" customWidth="1"/>
    <col min="6" max="6" width="9.375" style="0" customWidth="1"/>
    <col min="7" max="7" width="12.75390625" style="0" customWidth="1"/>
    <col min="8" max="8" width="12.625" style="0" customWidth="1"/>
    <col min="9" max="9" width="10.875" style="0" customWidth="1"/>
    <col min="10" max="10" width="11.125" style="0" customWidth="1"/>
    <col min="11" max="12" width="10.625" style="0" customWidth="1"/>
    <col min="13" max="13" width="8.875" style="0" customWidth="1"/>
    <col min="14" max="14" width="14.00390625" style="1" customWidth="1"/>
    <col min="15" max="15" width="16.25390625" style="0" customWidth="1"/>
    <col min="18" max="18" width="5.25390625" style="0" customWidth="1"/>
    <col min="19" max="19" width="5.875" style="0" customWidth="1"/>
    <col min="20" max="20" width="7.25390625" style="0" customWidth="1"/>
    <col min="21" max="21" width="8.375" style="0" customWidth="1"/>
    <col min="22" max="22" width="0" style="0" hidden="1" customWidth="1"/>
    <col min="23" max="23" width="8.25390625" style="0" customWidth="1"/>
    <col min="24" max="25" width="7.625" style="0" customWidth="1"/>
    <col min="26" max="26" width="10.75390625" style="0" customWidth="1"/>
    <col min="27" max="27" width="7.00390625" style="0" customWidth="1"/>
    <col min="28" max="29" width="8.75390625" style="0" customWidth="1"/>
    <col min="30" max="30" width="7.25390625" style="0" customWidth="1"/>
    <col min="31" max="31" width="7.75390625" style="0" customWidth="1"/>
    <col min="33" max="33" width="10.125" style="0" customWidth="1"/>
    <col min="34" max="34" width="10.00390625" style="0" customWidth="1"/>
    <col min="35" max="35" width="10.625" style="0" customWidth="1"/>
    <col min="36" max="36" width="7.875" style="0" customWidth="1"/>
    <col min="37" max="37" width="8.00390625" style="0" customWidth="1"/>
    <col min="38" max="38" width="6.25390625" style="0" customWidth="1"/>
    <col min="39" max="39" width="9.125" style="0" customWidth="1"/>
    <col min="40" max="40" width="7.25390625" style="0" customWidth="1"/>
    <col min="41" max="41" width="7.75390625" style="0" customWidth="1"/>
    <col min="42" max="42" width="9.00390625" style="0" customWidth="1"/>
    <col min="43" max="43" width="8.25390625" style="0" customWidth="1"/>
    <col min="44" max="44" width="10.25390625" style="0" customWidth="1"/>
    <col min="45" max="45" width="8.00390625" style="0" customWidth="1"/>
    <col min="48" max="48" width="10.125" style="0" customWidth="1"/>
  </cols>
  <sheetData>
    <row r="1" ht="28.5" customHeight="1">
      <c r="AF1" s="4"/>
    </row>
    <row r="2" spans="33:44" ht="28.5" customHeight="1">
      <c r="AG2" s="10" t="s">
        <v>13</v>
      </c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33:49" ht="132.75" customHeight="1">
      <c r="AG3" s="8" t="s">
        <v>3</v>
      </c>
      <c r="AH3" s="12" t="s">
        <v>5</v>
      </c>
      <c r="AI3" s="14" t="s">
        <v>0</v>
      </c>
      <c r="AJ3" s="18" t="s">
        <v>6</v>
      </c>
      <c r="AK3" s="20" t="s">
        <v>11</v>
      </c>
      <c r="AL3" s="8" t="s">
        <v>2</v>
      </c>
      <c r="AM3" s="16" t="s">
        <v>7</v>
      </c>
      <c r="AN3" s="8" t="s">
        <v>1</v>
      </c>
      <c r="AO3" s="14" t="s">
        <v>8</v>
      </c>
      <c r="AP3" s="24" t="s">
        <v>9</v>
      </c>
      <c r="AQ3" s="12" t="s">
        <v>10</v>
      </c>
      <c r="AR3" s="20" t="s">
        <v>4</v>
      </c>
      <c r="AU3" s="2"/>
      <c r="AV3" s="2"/>
      <c r="AW3" s="2"/>
    </row>
    <row r="4" spans="33:49" ht="28.5" customHeight="1">
      <c r="AG4" s="9">
        <v>100000</v>
      </c>
      <c r="AH4" s="13">
        <f>(AG4/20)*4.18*20</f>
        <v>418000</v>
      </c>
      <c r="AI4" s="15">
        <f>(AH4*AL4*AN4)/(34500*0.85)</f>
        <v>50388.064791133846</v>
      </c>
      <c r="AJ4" s="19">
        <f>13000*0.78*POWER(((0.00003*AG4+15)/100),2)</f>
        <v>328.536</v>
      </c>
      <c r="AK4" s="21">
        <f>AJ4*1*(200-60)</f>
        <v>45995.04</v>
      </c>
      <c r="AL4" s="22">
        <v>3500</v>
      </c>
      <c r="AM4" s="17">
        <f>(AK4*AL4)/(34500*0.85)</f>
        <v>5489.604092071611</v>
      </c>
      <c r="AN4" s="9">
        <v>1.01</v>
      </c>
      <c r="AO4" s="15">
        <f>AM4*AN4</f>
        <v>5544.500132992328</v>
      </c>
      <c r="AP4" s="25">
        <f>(AO4/AI4)*100</f>
        <v>11.003598086124402</v>
      </c>
      <c r="AQ4" s="23">
        <f>0.016*AG4+3000</f>
        <v>4600</v>
      </c>
      <c r="AR4" s="21">
        <f>(AQ4/AO4)*12</f>
        <v>9.955811827207757</v>
      </c>
      <c r="AU4" s="2"/>
      <c r="AV4" s="2"/>
      <c r="AW4" s="2"/>
    </row>
    <row r="5" spans="33:49" ht="28.5" customHeight="1">
      <c r="AG5" s="9">
        <v>200000</v>
      </c>
      <c r="AH5" s="13">
        <f aca="true" t="shared" si="0" ref="AH5:AH12">(AG5/20)*4.18*20</f>
        <v>836000</v>
      </c>
      <c r="AI5" s="15">
        <f aca="true" t="shared" si="1" ref="AI5:AI12">(AH5*AL5*AN5)/(34500*0.85)</f>
        <v>100776.12958226769</v>
      </c>
      <c r="AJ5" s="19">
        <f aca="true" t="shared" si="2" ref="AJ5:AJ12">13000*0.78*POWER(((0.00003*AG5+15)/100),2)</f>
        <v>447.1739999999999</v>
      </c>
      <c r="AK5" s="21">
        <f aca="true" t="shared" si="3" ref="AK5:AK12">AJ5*1*(200-60)</f>
        <v>62604.359999999986</v>
      </c>
      <c r="AL5" s="22">
        <v>3500</v>
      </c>
      <c r="AM5" s="17">
        <f aca="true" t="shared" si="4" ref="AM5:AM12">(AK5*AL5)/(34500*0.85)</f>
        <v>7471.961125319691</v>
      </c>
      <c r="AN5" s="9">
        <v>1.01</v>
      </c>
      <c r="AO5" s="15">
        <f aca="true" t="shared" si="5" ref="AO5:AO12">AM5*AN5</f>
        <v>7546.680736572888</v>
      </c>
      <c r="AP5" s="25">
        <f aca="true" t="shared" si="6" ref="AP5:AP12">(AO5/AI5)*100</f>
        <v>7.488559808612438</v>
      </c>
      <c r="AQ5" s="23">
        <f aca="true" t="shared" si="7" ref="AQ5:AQ12">0.016*AG5+3000</f>
        <v>6200</v>
      </c>
      <c r="AR5" s="21">
        <f aca="true" t="shared" si="8" ref="AR5:AR12">(AQ5/AO5)*12</f>
        <v>9.858638863499433</v>
      </c>
      <c r="AU5" s="2"/>
      <c r="AV5" s="6"/>
      <c r="AW5" s="6"/>
    </row>
    <row r="6" spans="33:49" ht="28.5" customHeight="1">
      <c r="AG6" s="9">
        <v>300000</v>
      </c>
      <c r="AH6" s="13">
        <f t="shared" si="0"/>
        <v>1253999.9999999998</v>
      </c>
      <c r="AI6" s="15">
        <f t="shared" si="1"/>
        <v>151164.1943734015</v>
      </c>
      <c r="AJ6" s="19">
        <f t="shared" si="2"/>
        <v>584.064</v>
      </c>
      <c r="AK6" s="21">
        <f t="shared" si="3"/>
        <v>81768.95999999999</v>
      </c>
      <c r="AL6" s="22">
        <v>3500</v>
      </c>
      <c r="AM6" s="17">
        <f t="shared" si="4"/>
        <v>9759.296163682864</v>
      </c>
      <c r="AN6" s="9">
        <v>1.01</v>
      </c>
      <c r="AO6" s="15">
        <f t="shared" si="5"/>
        <v>9856.889125319693</v>
      </c>
      <c r="AP6" s="25">
        <f t="shared" si="6"/>
        <v>6.520650717703351</v>
      </c>
      <c r="AQ6" s="23">
        <f t="shared" si="7"/>
        <v>7800</v>
      </c>
      <c r="AR6" s="21">
        <f t="shared" si="8"/>
        <v>9.49589660692914</v>
      </c>
      <c r="AU6" s="2"/>
      <c r="AV6" s="3"/>
      <c r="AW6" s="3"/>
    </row>
    <row r="7" spans="33:49" ht="28.5" customHeight="1">
      <c r="AG7" s="9">
        <v>400000</v>
      </c>
      <c r="AH7" s="13">
        <f t="shared" si="0"/>
        <v>1672000</v>
      </c>
      <c r="AI7" s="15">
        <f t="shared" si="1"/>
        <v>201552.25916453538</v>
      </c>
      <c r="AJ7" s="19">
        <f t="shared" si="2"/>
        <v>739.206</v>
      </c>
      <c r="AK7" s="21">
        <f t="shared" si="3"/>
        <v>103488.84</v>
      </c>
      <c r="AL7" s="22">
        <v>3500</v>
      </c>
      <c r="AM7" s="17">
        <f t="shared" si="4"/>
        <v>12351.609207161126</v>
      </c>
      <c r="AN7" s="9">
        <v>1.01</v>
      </c>
      <c r="AO7" s="15">
        <f t="shared" si="5"/>
        <v>12475.125299232737</v>
      </c>
      <c r="AP7" s="25">
        <f t="shared" si="6"/>
        <v>6.189523923444976</v>
      </c>
      <c r="AQ7" s="23">
        <f t="shared" si="7"/>
        <v>9400</v>
      </c>
      <c r="AR7" s="21">
        <f t="shared" si="8"/>
        <v>9.041993350314293</v>
      </c>
      <c r="AU7" s="2"/>
      <c r="AV7" s="3"/>
      <c r="AW7" s="3"/>
    </row>
    <row r="8" spans="33:49" ht="28.5" customHeight="1">
      <c r="AG8" s="9">
        <v>500000</v>
      </c>
      <c r="AH8" s="13">
        <f t="shared" si="0"/>
        <v>2090000</v>
      </c>
      <c r="AI8" s="15">
        <f t="shared" si="1"/>
        <v>251940.3239556692</v>
      </c>
      <c r="AJ8" s="19">
        <f t="shared" si="2"/>
        <v>912.6</v>
      </c>
      <c r="AK8" s="21">
        <f t="shared" si="3"/>
        <v>127764</v>
      </c>
      <c r="AL8" s="22">
        <v>3500</v>
      </c>
      <c r="AM8" s="17">
        <f t="shared" si="4"/>
        <v>15248.900255754475</v>
      </c>
      <c r="AN8" s="9">
        <v>1.01</v>
      </c>
      <c r="AO8" s="15">
        <f t="shared" si="5"/>
        <v>15401.38925831202</v>
      </c>
      <c r="AP8" s="25">
        <f t="shared" si="6"/>
        <v>6.11311004784689</v>
      </c>
      <c r="AQ8" s="23">
        <f t="shared" si="7"/>
        <v>11000</v>
      </c>
      <c r="AR8" s="21">
        <f t="shared" si="8"/>
        <v>8.570655399074505</v>
      </c>
      <c r="AU8" s="2"/>
      <c r="AV8" s="3"/>
      <c r="AW8" s="3"/>
    </row>
    <row r="9" spans="33:49" ht="28.5" customHeight="1">
      <c r="AG9" s="9">
        <v>600000</v>
      </c>
      <c r="AH9" s="13">
        <f t="shared" si="0"/>
        <v>2507999.9999999995</v>
      </c>
      <c r="AI9" s="15">
        <f t="shared" si="1"/>
        <v>302328.388746803</v>
      </c>
      <c r="AJ9" s="19">
        <f t="shared" si="2"/>
        <v>1104.246</v>
      </c>
      <c r="AK9" s="21">
        <f t="shared" si="3"/>
        <v>154594.44</v>
      </c>
      <c r="AL9" s="22">
        <v>3500</v>
      </c>
      <c r="AM9" s="17">
        <f t="shared" si="4"/>
        <v>18451.169309462915</v>
      </c>
      <c r="AN9" s="9">
        <v>1.01</v>
      </c>
      <c r="AO9" s="15">
        <f t="shared" si="5"/>
        <v>18635.681002557543</v>
      </c>
      <c r="AP9" s="25">
        <f t="shared" si="6"/>
        <v>6.164052631578949</v>
      </c>
      <c r="AQ9" s="23">
        <f t="shared" si="7"/>
        <v>12600</v>
      </c>
      <c r="AR9" s="21">
        <f t="shared" si="8"/>
        <v>8.113467920987135</v>
      </c>
      <c r="AU9" s="2"/>
      <c r="AV9" s="2"/>
      <c r="AW9" s="2"/>
    </row>
    <row r="10" spans="33:49" ht="28.5" customHeight="1">
      <c r="AG10" s="9">
        <v>750000</v>
      </c>
      <c r="AH10" s="13">
        <f t="shared" si="0"/>
        <v>3135000</v>
      </c>
      <c r="AI10" s="15">
        <f t="shared" si="1"/>
        <v>377910.48593350383</v>
      </c>
      <c r="AJ10" s="19">
        <f t="shared" si="2"/>
        <v>1425.9375</v>
      </c>
      <c r="AK10" s="21">
        <f t="shared" si="3"/>
        <v>199631.25</v>
      </c>
      <c r="AL10" s="22">
        <v>3500</v>
      </c>
      <c r="AM10" s="17">
        <f t="shared" si="4"/>
        <v>23826.40664961637</v>
      </c>
      <c r="AN10" s="9">
        <v>1.01</v>
      </c>
      <c r="AO10" s="15">
        <f t="shared" si="5"/>
        <v>24064.670716112534</v>
      </c>
      <c r="AP10" s="25">
        <f t="shared" si="6"/>
        <v>6.367822966507178</v>
      </c>
      <c r="AQ10" s="23">
        <f t="shared" si="7"/>
        <v>15000</v>
      </c>
      <c r="AR10" s="21">
        <f t="shared" si="8"/>
        <v>7.479844711919568</v>
      </c>
      <c r="AU10" s="2"/>
      <c r="AV10" s="2"/>
      <c r="AW10" s="2"/>
    </row>
    <row r="11" spans="33:49" ht="28.5" customHeight="1">
      <c r="AG11" s="9">
        <v>1000000</v>
      </c>
      <c r="AH11" s="13">
        <f t="shared" si="0"/>
        <v>4180000</v>
      </c>
      <c r="AI11" s="15">
        <f t="shared" si="1"/>
        <v>503880.6479113384</v>
      </c>
      <c r="AJ11" s="19">
        <f t="shared" si="2"/>
        <v>2053.35</v>
      </c>
      <c r="AK11" s="21">
        <f t="shared" si="3"/>
        <v>287469</v>
      </c>
      <c r="AL11" s="22">
        <v>3500</v>
      </c>
      <c r="AM11" s="17">
        <f t="shared" si="4"/>
        <v>34310.02557544757</v>
      </c>
      <c r="AN11" s="9">
        <v>1.01</v>
      </c>
      <c r="AO11" s="15">
        <f t="shared" si="5"/>
        <v>34653.12583120205</v>
      </c>
      <c r="AP11" s="25">
        <f t="shared" si="6"/>
        <v>6.877248803827753</v>
      </c>
      <c r="AQ11" s="23">
        <f t="shared" si="7"/>
        <v>19000</v>
      </c>
      <c r="AR11" s="21">
        <f t="shared" si="8"/>
        <v>6.579493033632952</v>
      </c>
      <c r="AU11" s="2"/>
      <c r="AV11" s="2"/>
      <c r="AW11" s="2"/>
    </row>
    <row r="12" spans="33:44" ht="28.5" customHeight="1">
      <c r="AG12" s="9">
        <v>1250000</v>
      </c>
      <c r="AH12" s="13">
        <f t="shared" si="0"/>
        <v>5224999.999999999</v>
      </c>
      <c r="AI12" s="15">
        <f t="shared" si="1"/>
        <v>629850.8098891729</v>
      </c>
      <c r="AJ12" s="19">
        <f t="shared" si="2"/>
        <v>2794.8375</v>
      </c>
      <c r="AK12" s="21">
        <f t="shared" si="3"/>
        <v>391277.25</v>
      </c>
      <c r="AL12" s="22">
        <v>3500</v>
      </c>
      <c r="AM12" s="17">
        <f t="shared" si="4"/>
        <v>46699.75703324808</v>
      </c>
      <c r="AN12" s="9">
        <v>1.01</v>
      </c>
      <c r="AO12" s="15">
        <f t="shared" si="5"/>
        <v>47166.754603580564</v>
      </c>
      <c r="AP12" s="25">
        <f t="shared" si="6"/>
        <v>7.488559808612442</v>
      </c>
      <c r="AQ12" s="23">
        <f t="shared" si="7"/>
        <v>23000</v>
      </c>
      <c r="AR12" s="21">
        <f t="shared" si="8"/>
        <v>5.851579196399662</v>
      </c>
    </row>
    <row r="13" spans="33:44" ht="224.25" customHeight="1">
      <c r="AG13" s="5" t="s">
        <v>12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</sheetData>
  <sheetProtection/>
  <mergeCells count="2">
    <mergeCell ref="AG2:AR2"/>
    <mergeCell ref="AG13:AR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2016-02-26T06:51:43Z</dcterms:modified>
  <cp:category/>
  <cp:version/>
  <cp:contentType/>
  <cp:contentStatus/>
</cp:coreProperties>
</file>