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<sst xmlns="http://schemas.openxmlformats.org/spreadsheetml/2006/main" count="31" uniqueCount="31">
  <si>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1--Cihaz</t>
  </si>
  <si>
    <t>Günde
Çalışma
Süresi(h)</t>
  </si>
  <si>
    <t>2-Kazan
Kapasitesi
(kcal/h)</t>
  </si>
  <si>
    <t>Kömür
Kazan
Verimi
( % )</t>
  </si>
  <si>
    <t>Yıllık
Yakıt
Miktarı
(m3/yıl)</t>
  </si>
  <si>
    <t>Egzoz Gaz
Sıcaklığı
( C )</t>
  </si>
  <si>
    <t xml:space="preserve">2- Yapılan bir çalışmada bir tesiste üretim fazlası 350 Kpa-155 C-14911 kg/h debide buharın,tesiste bulunan fırınların yanma havasının ön ısıtılmasında kullnaılması halinde </t>
  </si>
  <si>
    <t>2.1- yıllık 1 milyon doların üzerinde tasarruf yapılması ve kendini 1 ayda geri ödeyeceği hesaplanmıştır.</t>
  </si>
  <si>
    <t>1.1- Bunun için kazan çıkşına kazana girecek havanın içinden geçtiği yanma havasını ısıtan bir eşanjörkonulması yeterlidir.</t>
  </si>
  <si>
    <r>
      <t>1-İşletmelerde oluşan atık ısının,kazanlarda bir reküperatör-ısı değiştirgeçi ile yakma havasının ısıtılması ile her 28 C</t>
    </r>
    <r>
      <rPr>
        <sz val="9"/>
        <rFont val="Arial Tur"/>
        <family val="0"/>
      </rPr>
      <t xml:space="preserve"> sıcaklık arışı ile yanma verimi % 1 arttırılabilir.</t>
    </r>
  </si>
  <si>
    <t xml:space="preserve"> Hava
Ön Isıtma
Sıcaklığı
( C )</t>
  </si>
  <si>
    <t>1-Yaklaşık Tasarruf</t>
  </si>
  <si>
    <t xml:space="preserve">
Havanın
Sıcaklığı
( C )</t>
  </si>
  <si>
    <t>İthal Kömür
Alt Isıl
Değer
(kJ/m3</t>
  </si>
  <si>
    <t>Kömür Kazanı</t>
  </si>
  <si>
    <t>Havanın 
Isıtılması
İle Oluşan
 Yeni Kazan
Verimi
( % )</t>
  </si>
  <si>
    <t>2-Havanın Isıtılması</t>
  </si>
  <si>
    <t>Yapılacak
Teorik Yakıt
Tasarrufu-1
Yaklaşık
( % )</t>
  </si>
  <si>
    <r>
      <rPr>
        <b/>
        <sz val="11"/>
        <rFont val="Times New Roman"/>
        <family val="1"/>
      </rPr>
      <t>Yatırım 
Bedeli-</t>
    </r>
    <r>
      <rPr>
        <sz val="11"/>
        <rFont val="Times New Roman"/>
        <family val="1"/>
      </rPr>
      <t xml:space="preserve">
(TL) </t>
    </r>
  </si>
  <si>
    <t>Not:Sarı renkli kutucuklar,giriş(sayı), diğer renkler hesap(formül) için kullanılmıştır.</t>
  </si>
  <si>
    <t>Yatırımın
Geri
Ödeme
Süresi
(Ay)</t>
  </si>
  <si>
    <t>2.11-KAZANLARDA YAKMA HAVASININ ISITILMASINA BAĞLI OLARAK VERİMİNİN ARTTIRILMASI SONUCU YAPILACAK TASARRUF:</t>
  </si>
  <si>
    <t>Kazana 
Giren
Havanın 
Debisi
( kg/s)</t>
  </si>
  <si>
    <t>Havanın 
Isıtılması 
İle Oluşan 
Yakıt
Tasarrufu-3
( kg/yıl )</t>
  </si>
  <si>
    <t>Toplam 
Yakıt
Tasarrufu-(2+3)
( kg/yıl )</t>
  </si>
  <si>
    <t>Kazana
Giren 
Havanın
Isıtlıma 
Hedef 
Sıcaklığı
( C )</t>
  </si>
  <si>
    <t>Kazana
Giren 
Havanın
Isıtlıması İle
Sağlanan
Isı Kazanamı 
Q(kj/s  )</t>
  </si>
  <si>
    <t>Kazan 
Verim
Artışına 
Bağlı
Oluşan Yakıt
Tasarrufu-2
( kg/yıl )</t>
  </si>
  <si>
    <t>Kömür
Birim 
Fiyatı
(TL/kg)</t>
  </si>
  <si>
    <t>Para 
Tasar
rufu
(TL/yıl)</t>
  </si>
  <si>
    <t>Yatırım Bedeli/
Yıllık Yakıt Maliyeti
(%)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</si>
</sst>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1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Tu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1" fontId="4" fillId="9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15" borderId="10" xfId="0" applyFont="1" applyFill="1" applyBorder="1" applyAlignment="1">
      <alignment horizontal="center" wrapText="1"/>
    </xf>
    <xf numFmtId="0" fontId="4" fillId="17" borderId="10" xfId="0" applyFont="1" applyFill="1" applyBorder="1" applyAlignment="1">
      <alignment horizontal="center" wrapText="1"/>
    </xf>
    <xf numFmtId="1" fontId="4" fillId="17" borderId="10" xfId="0" applyNumberFormat="1" applyFont="1" applyFill="1" applyBorder="1" applyAlignment="1">
      <alignment horizontal="center"/>
    </xf>
    <xf numFmtId="1" fontId="0" fillId="15" borderId="10" xfId="0" applyNumberFormat="1" applyFill="1" applyBorder="1" applyAlignment="1">
      <alignment horizontal="center"/>
    </xf>
    <xf numFmtId="2" fontId="4" fillId="15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4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0" fontId="4" fillId="18" borderId="10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3"/>
  <sheetViews>
    <sheetView tabSelected="1" zoomScalePageLayoutView="0" workbookViewId="0" topLeftCell="A2">
      <selection activeCell="C22" sqref="C22"/>
    </sheetView>
  </sheetViews>
  <sheetFormatPr defaultColWidth="9.00390625" defaultRowHeight="12.75"/>
  <cols>
    <col min="1" max="1" width="3.75390625" style="0" customWidth="1"/>
    <col min="2" max="2" width="13.125" style="0" customWidth="1"/>
    <col min="3" max="3" width="11.00390625" style="0" customWidth="1"/>
    <col min="4" max="4" width="11.875" style="0" customWidth="1"/>
    <col min="5" max="5" width="8.375" style="0" customWidth="1"/>
    <col min="6" max="6" width="9.25390625" style="0" customWidth="1"/>
    <col min="7" max="7" width="10.00390625" style="0" customWidth="1"/>
    <col min="8" max="8" width="10.25390625" style="0" customWidth="1"/>
    <col min="9" max="9" width="8.25390625" style="0" customWidth="1"/>
    <col min="10" max="10" width="12.875" style="0" customWidth="1"/>
    <col min="11" max="11" width="10.125" style="0" customWidth="1"/>
    <col min="12" max="12" width="7.75390625" style="0" customWidth="1"/>
    <col min="13" max="13" width="10.75390625" style="0" customWidth="1"/>
    <col min="14" max="14" width="13.125" style="1" customWidth="1"/>
    <col min="15" max="15" width="12.75390625" style="0" customWidth="1"/>
    <col min="16" max="16" width="14.375" style="0" customWidth="1"/>
    <col min="17" max="17" width="12.375" style="0" customWidth="1"/>
    <col min="18" max="18" width="9.625" style="0" customWidth="1"/>
    <col min="19" max="19" width="7.75390625" style="0" customWidth="1"/>
    <col min="20" max="20" width="7.125" style="0" customWidth="1"/>
    <col min="21" max="21" width="9.75390625" style="0" customWidth="1"/>
    <col min="22" max="22" width="9.625" style="0" customWidth="1"/>
    <col min="23" max="23" width="12.25390625" style="0" customWidth="1"/>
  </cols>
  <sheetData>
    <row r="2" spans="2:14" ht="18.7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.75">
      <c r="B3" s="21" t="s">
        <v>21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ht="15.75">
      <c r="B4" s="10"/>
      <c r="C4" s="10"/>
      <c r="D4" s="10"/>
      <c r="E4" s="10"/>
      <c r="F4" s="10"/>
      <c r="G4" s="10"/>
      <c r="H4" s="23" t="s">
        <v>11</v>
      </c>
      <c r="I4" s="23"/>
      <c r="J4" s="23"/>
      <c r="K4" s="24" t="s">
        <v>16</v>
      </c>
      <c r="L4" s="25"/>
      <c r="M4" s="25"/>
      <c r="N4" s="25"/>
    </row>
    <row r="5" spans="2:23" ht="105">
      <c r="B5" s="2" t="s">
        <v>0</v>
      </c>
      <c r="C5" s="3" t="s">
        <v>2</v>
      </c>
      <c r="D5" s="3" t="s">
        <v>13</v>
      </c>
      <c r="E5" s="3" t="s">
        <v>3</v>
      </c>
      <c r="F5" s="3" t="s">
        <v>1</v>
      </c>
      <c r="G5" s="4" t="s">
        <v>4</v>
      </c>
      <c r="H5" s="3" t="s">
        <v>5</v>
      </c>
      <c r="I5" s="3" t="s">
        <v>10</v>
      </c>
      <c r="J5" s="13" t="s">
        <v>17</v>
      </c>
      <c r="K5" s="3" t="s">
        <v>22</v>
      </c>
      <c r="L5" s="3" t="s">
        <v>12</v>
      </c>
      <c r="M5" s="3" t="s">
        <v>25</v>
      </c>
      <c r="N5" s="14" t="s">
        <v>26</v>
      </c>
      <c r="O5" s="13" t="s">
        <v>15</v>
      </c>
      <c r="P5" s="13" t="s">
        <v>27</v>
      </c>
      <c r="Q5" s="13" t="s">
        <v>23</v>
      </c>
      <c r="R5" s="13" t="s">
        <v>24</v>
      </c>
      <c r="S5" s="3" t="s">
        <v>28</v>
      </c>
      <c r="T5" s="4" t="s">
        <v>29</v>
      </c>
      <c r="U5" s="3" t="s">
        <v>18</v>
      </c>
      <c r="V5" s="8" t="s">
        <v>20</v>
      </c>
      <c r="W5" s="9" t="s">
        <v>30</v>
      </c>
    </row>
    <row r="6" spans="2:23" ht="15">
      <c r="B6" s="2" t="s">
        <v>14</v>
      </c>
      <c r="C6" s="2">
        <v>500000</v>
      </c>
      <c r="D6" s="2">
        <v>25100</v>
      </c>
      <c r="E6" s="2">
        <v>0.6</v>
      </c>
      <c r="F6" s="2">
        <v>19.5</v>
      </c>
      <c r="G6" s="5">
        <f>(C6*F6*365*4.18)/(D6*E6)</f>
        <v>987753.9840637449</v>
      </c>
      <c r="H6" s="6">
        <v>537</v>
      </c>
      <c r="I6" s="6">
        <v>315</v>
      </c>
      <c r="J6" s="16">
        <f>(0.021*I6+1.5)*POWER(2.71,(0.0008*H6))</f>
        <v>12.453520257070972</v>
      </c>
      <c r="K6" s="6">
        <v>16</v>
      </c>
      <c r="L6" s="6">
        <v>25</v>
      </c>
      <c r="M6" s="6">
        <v>120</v>
      </c>
      <c r="N6" s="15">
        <f>K6*1*(M6-L6)</f>
        <v>1520</v>
      </c>
      <c r="O6" s="17">
        <f>E6+((M6-L6)/2800)</f>
        <v>0.6339285714285714</v>
      </c>
      <c r="P6" s="16">
        <f>((C6*F6*365*4.18)*((1/E6)-(1/O6)))/D6</f>
        <v>52865.70618932717</v>
      </c>
      <c r="Q6" s="16">
        <f>(N6*F6*365*3600)/D6</f>
        <v>1551671.7131474104</v>
      </c>
      <c r="R6" s="16">
        <f>Q6+P6</f>
        <v>1604537.4193367376</v>
      </c>
      <c r="S6" s="7">
        <v>0.328</v>
      </c>
      <c r="T6" s="5">
        <f>R6*S6</f>
        <v>526288.2735424499</v>
      </c>
      <c r="U6" s="2">
        <v>30000</v>
      </c>
      <c r="V6" s="19">
        <f>(U6/T6)*12</f>
        <v>0.6840357615738568</v>
      </c>
      <c r="W6" s="26">
        <f>(U6/(G6*S6))*100</f>
        <v>9.259736342227068</v>
      </c>
    </row>
    <row r="8" spans="2:12" ht="12.75">
      <c r="B8" s="20" t="s">
        <v>9</v>
      </c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2:12" ht="12.75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2:22" ht="12.75">
      <c r="B10" s="20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T10" s="12"/>
      <c r="U10" s="12"/>
      <c r="V10" s="12"/>
    </row>
    <row r="11" spans="2:22" ht="12.75">
      <c r="B11" s="20" t="s">
        <v>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N11" s="11"/>
      <c r="O11" s="12"/>
      <c r="P11" s="12"/>
      <c r="Q11" s="12"/>
      <c r="R11" s="12"/>
      <c r="S11" s="12"/>
      <c r="T11" s="12"/>
      <c r="U11" s="12"/>
      <c r="V11" s="12"/>
    </row>
    <row r="12" spans="14:22" ht="12.75">
      <c r="N12" s="11"/>
      <c r="O12" s="12"/>
      <c r="P12" s="12"/>
      <c r="Q12" s="12"/>
      <c r="R12" s="12"/>
      <c r="S12" s="12"/>
      <c r="T12" s="12"/>
      <c r="U12" s="12"/>
      <c r="V12" s="12"/>
    </row>
    <row r="13" spans="2:11" ht="15">
      <c r="B13" s="22" t="s">
        <v>19</v>
      </c>
      <c r="C13" s="22"/>
      <c r="D13" s="22"/>
      <c r="E13" s="22"/>
      <c r="F13" s="22"/>
      <c r="G13" s="22"/>
      <c r="H13" s="22"/>
      <c r="I13" s="22"/>
      <c r="J13" s="22"/>
      <c r="K13" s="22"/>
    </row>
  </sheetData>
  <sheetProtection/>
  <mergeCells count="8">
    <mergeCell ref="B9:L9"/>
    <mergeCell ref="B8:L8"/>
    <mergeCell ref="H4:J4"/>
    <mergeCell ref="K4:N4"/>
    <mergeCell ref="B3:N3"/>
    <mergeCell ref="B13:K13"/>
    <mergeCell ref="B10:L10"/>
    <mergeCell ref="B11:L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2016-02-29T07:13:02Z</dcterms:modified>
  <cp:category/>
  <cp:version/>
  <cp:contentType/>
  <cp:contentStatus/>
</cp:coreProperties>
</file>