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1"/>
  </bookViews>
  <sheets>
    <sheet name="Sayfa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'1'!$A$1:$Q$33</definedName>
    <definedName name="_xlnm.Print_Area" localSheetId="10">'10'!$A$1:$Q$33</definedName>
    <definedName name="_xlnm.Print_Area" localSheetId="11">'11'!$A$1:$Q$33</definedName>
    <definedName name="_xlnm.Print_Area" localSheetId="12">'12'!$A$1:$Q$33</definedName>
    <definedName name="_xlnm.Print_Area" localSheetId="13">'13'!$A$1:$Q$31</definedName>
    <definedName name="_xlnm.Print_Area" localSheetId="14">'14'!$A$1:$Q$31</definedName>
    <definedName name="_xlnm.Print_Area" localSheetId="2">'2'!$A$1:$Q$33</definedName>
    <definedName name="_xlnm.Print_Area" localSheetId="3">'3'!$A$1:$Q$33</definedName>
    <definedName name="_xlnm.Print_Area" localSheetId="4">'4'!$A$1:$Q$33</definedName>
    <definedName name="_xlnm.Print_Area" localSheetId="5">'5'!$A$1:$Q$33</definedName>
    <definedName name="_xlnm.Print_Area" localSheetId="6">'6'!$A$1:$Q$33</definedName>
    <definedName name="_xlnm.Print_Area" localSheetId="7">'7'!$A$1:$Q$33</definedName>
    <definedName name="_xlnm.Print_Area" localSheetId="8">'8'!$A$1:$Q$33</definedName>
    <definedName name="_xlnm.Print_Area" localSheetId="9">'9'!$A$1:$Q$33</definedName>
  </definedNames>
  <calcPr calcMode="manual" fullCalcOnLoad="1"/>
</workbook>
</file>

<file path=xl/sharedStrings.xml><?xml version="1.0" encoding="utf-8"?>
<sst xmlns="http://schemas.openxmlformats.org/spreadsheetml/2006/main" count="2111" uniqueCount="102">
  <si>
    <t>Yapı 
Bileşeni</t>
  </si>
  <si>
    <t>Isı kaybı Hesabı</t>
  </si>
  <si>
    <t>Zamlar</t>
  </si>
  <si>
    <t>Alan Hesabı</t>
  </si>
  <si>
    <t>İşaret</t>
  </si>
  <si>
    <t>Yön</t>
  </si>
  <si>
    <t>Kalınlık</t>
  </si>
  <si>
    <t>Uzunluk</t>
  </si>
  <si>
    <t>Yükseklik veya
Genişlik</t>
  </si>
  <si>
    <t>Toplam Alan</t>
  </si>
  <si>
    <t>Miktar</t>
  </si>
  <si>
    <t>Çıkarılan Alan</t>
  </si>
  <si>
    <r>
      <t xml:space="preserve">Hesaba Giren
Alan </t>
    </r>
    <r>
      <rPr>
        <b/>
        <sz val="12"/>
        <rFont val="Arial"/>
        <family val="2"/>
      </rPr>
      <t>A</t>
    </r>
  </si>
  <si>
    <t>Isı Geçirme 
Katsaysı</t>
  </si>
  <si>
    <t>Sıcaklık Farkı</t>
  </si>
  <si>
    <t>Zamansız Isı 
Kaybı</t>
  </si>
  <si>
    <t xml:space="preserve">Birleşik </t>
  </si>
  <si>
    <t>Kat Yükseklik</t>
  </si>
  <si>
    <t xml:space="preserve">Yön </t>
  </si>
  <si>
    <t>Toplam</t>
  </si>
  <si>
    <t>Toplam Isı 
İhtiyacı</t>
  </si>
  <si>
    <t>Ao</t>
  </si>
  <si>
    <t>k</t>
  </si>
  <si>
    <t>Qo</t>
  </si>
  <si>
    <r>
      <t>Z</t>
    </r>
    <r>
      <rPr>
        <sz val="8"/>
        <rFont val="Arial"/>
        <family val="2"/>
      </rPr>
      <t>D</t>
    </r>
  </si>
  <si>
    <t>t</t>
  </si>
  <si>
    <r>
      <t>Z</t>
    </r>
    <r>
      <rPr>
        <sz val="8"/>
        <rFont val="Arial"/>
        <family val="2"/>
      </rPr>
      <t>W</t>
    </r>
  </si>
  <si>
    <r>
      <t>Z</t>
    </r>
    <r>
      <rPr>
        <sz val="8"/>
        <rFont val="Arial"/>
        <family val="2"/>
      </rPr>
      <t>H</t>
    </r>
  </si>
  <si>
    <t>z</t>
  </si>
  <si>
    <t>Qh=Qi+Qs</t>
  </si>
  <si>
    <t>cm</t>
  </si>
  <si>
    <t>m</t>
  </si>
  <si>
    <t>m²</t>
  </si>
  <si>
    <t>Ad</t>
  </si>
  <si>
    <t>Kcal
--------
   h</t>
  </si>
  <si>
    <t>°C</t>
  </si>
  <si>
    <t>Kcal
-----
  h</t>
  </si>
  <si>
    <t xml:space="preserve">Kcal
--------
m²h°C
  </t>
  </si>
  <si>
    <t>%</t>
  </si>
  <si>
    <t>1+%</t>
  </si>
  <si>
    <t>ÇCP</t>
  </si>
  <si>
    <t xml:space="preserve"> </t>
  </si>
  <si>
    <t>DD</t>
  </si>
  <si>
    <t>İK</t>
  </si>
  <si>
    <t>İD</t>
  </si>
  <si>
    <t>Sayfa</t>
  </si>
  <si>
    <t>Kat</t>
  </si>
  <si>
    <t>Tarih</t>
  </si>
  <si>
    <t>ZEMİN</t>
  </si>
  <si>
    <t>DÖŞ</t>
  </si>
  <si>
    <t>ÇCK</t>
  </si>
  <si>
    <t>TAV</t>
  </si>
  <si>
    <t>CAFE 20°C</t>
  </si>
  <si>
    <t>Q=</t>
  </si>
  <si>
    <t>x</t>
  </si>
  <si>
    <t>KULÜP O. 20 °C</t>
  </si>
  <si>
    <r>
      <t>ISI KAYBI HESABI</t>
    </r>
    <r>
      <rPr>
        <sz val="10"/>
        <rFont val="Arial"/>
        <family val="0"/>
      </rPr>
      <t xml:space="preserve">
                                                                                                                                                                                                     Tesisin  Adı:.CAFE</t>
    </r>
  </si>
  <si>
    <r>
      <t>ISI KAYBI HESABI</t>
    </r>
    <r>
      <rPr>
        <sz val="10"/>
        <rFont val="Arial"/>
        <family val="0"/>
      </rPr>
      <t xml:space="preserve">
                                                                                                                                                                                                     Tesisin  Adı:.SOYUNMA+DUŞLAR</t>
    </r>
  </si>
  <si>
    <t xml:space="preserve">  </t>
  </si>
  <si>
    <t>S02 SOYUNMA  22°C</t>
  </si>
  <si>
    <t>K</t>
  </si>
  <si>
    <t>S02A WC  18°C</t>
  </si>
  <si>
    <t>S03 DUŞ  26°C</t>
  </si>
  <si>
    <t>S03A DUŞ  26°C</t>
  </si>
  <si>
    <t>S04 SOYUNMA  22°C</t>
  </si>
  <si>
    <t>S04A WC  18°C</t>
  </si>
  <si>
    <t>S05 KORİDOR 18°C</t>
  </si>
  <si>
    <t>S06 KORİDOR 18°C</t>
  </si>
  <si>
    <t>S07 KORİDOR 18°C</t>
  </si>
  <si>
    <t>S08 ANT.SOYUNMA  22°C</t>
  </si>
  <si>
    <t>S08A WC  18°C</t>
  </si>
  <si>
    <t>S08B DUŞ  26°C</t>
  </si>
  <si>
    <t>S09 ANT.SOYUNMA  22°C</t>
  </si>
  <si>
    <t>S09A WC  18°C</t>
  </si>
  <si>
    <t>S11A WC  18°C</t>
  </si>
  <si>
    <t>S11B DUŞ  26°C</t>
  </si>
  <si>
    <t>S11 ANT.SOYUNMA  22°C</t>
  </si>
  <si>
    <t>S09B DUŞ  26°C</t>
  </si>
  <si>
    <t>S14 ANT.SOYUNMA  22°C</t>
  </si>
  <si>
    <t>S14A WC  18°C</t>
  </si>
  <si>
    <t>S14B DUŞ  26°C</t>
  </si>
  <si>
    <t>S16 ANT.SOYUNMA  22°C</t>
  </si>
  <si>
    <t>S16A WC  18°C</t>
  </si>
  <si>
    <t>S16B DUŞ  26°C</t>
  </si>
  <si>
    <t>S17 ANT.SOYUNMA  22°C</t>
  </si>
  <si>
    <t>S17A WC  18°C</t>
  </si>
  <si>
    <t>S17B DUŞ  26°C</t>
  </si>
  <si>
    <t>S18 KORİDOR 18°C</t>
  </si>
  <si>
    <t>S13 KORİDOR 18°C</t>
  </si>
  <si>
    <t>S20 KORİDOR 18°C</t>
  </si>
  <si>
    <t>S22 SOYUNMA  22°C</t>
  </si>
  <si>
    <t>S22A WC  18°C</t>
  </si>
  <si>
    <t>S21A DUŞ  26°C</t>
  </si>
  <si>
    <t>S21 DUŞ  26°C</t>
  </si>
  <si>
    <t>S20SOYUNMA  22°C</t>
  </si>
  <si>
    <t>S20A WC  18°C</t>
  </si>
  <si>
    <t>T05 KANTİN  20°C</t>
  </si>
  <si>
    <t>T06 KANTİN  20°C</t>
  </si>
  <si>
    <t>T10 VİP SALONU  20°C</t>
  </si>
  <si>
    <t>TT11 SERVİS  20°C</t>
  </si>
  <si>
    <t>T12 BÜFE  20°C</t>
  </si>
  <si>
    <t>T13 KANTİN  20°C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</si>
</sst>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4" fontId="0" fillId="0" borderId="1" xfId="0" applyNumberForma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10</xdr:col>
      <xdr:colOff>104775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1943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10</xdr:col>
      <xdr:colOff>104775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1943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10</xdr:col>
      <xdr:colOff>104775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1943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10</xdr:col>
      <xdr:colOff>104775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1943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10</xdr:col>
      <xdr:colOff>104775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1943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10</xdr:col>
      <xdr:colOff>104775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1943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10</xdr:col>
      <xdr:colOff>104775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1943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10</xdr:col>
      <xdr:colOff>104775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1943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10</xdr:col>
      <xdr:colOff>104775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1943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10</xdr:col>
      <xdr:colOff>104775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1943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10</xdr:col>
      <xdr:colOff>104775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1943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10</xdr:col>
      <xdr:colOff>104775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1943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10</xdr:col>
      <xdr:colOff>104775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1943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10</xdr:col>
      <xdr:colOff>104775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1943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</xdr:row>
      <xdr:rowOff>38100</xdr:rowOff>
    </xdr:from>
    <xdr:to>
      <xdr:col>10</xdr:col>
      <xdr:colOff>104775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71850" y="1943100"/>
          <a:ext cx="762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A18" sqref="A18:Q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00390625" style="0" customWidth="1"/>
    <col min="4" max="4" width="5.28125" style="0" customWidth="1"/>
    <col min="5" max="5" width="5.7109375" style="0" customWidth="1"/>
    <col min="6" max="6" width="6.28125" style="0" customWidth="1"/>
    <col min="7" max="7" width="2.7109375" style="0" customWidth="1"/>
    <col min="8" max="8" width="5.8515625" style="0" customWidth="1"/>
    <col min="9" max="9" width="7.7109375" style="0" customWidth="1"/>
    <col min="10" max="10" width="5.00390625" style="0" customWidth="1"/>
    <col min="11" max="11" width="5.57421875" style="0" customWidth="1"/>
    <col min="12" max="12" width="11.28125" style="0" customWidth="1"/>
    <col min="13" max="13" width="3.7109375" style="0" customWidth="1"/>
    <col min="14" max="14" width="3.57421875" style="0" customWidth="1"/>
    <col min="15" max="15" width="4.28125" style="0" customWidth="1"/>
    <col min="16" max="16" width="5.140625" style="0" customWidth="1"/>
    <col min="17" max="17" width="12.140625" style="0" customWidth="1"/>
  </cols>
  <sheetData>
    <row r="1" spans="1:17" ht="18" customHeight="1">
      <c r="A1" s="19"/>
      <c r="B1" s="19"/>
      <c r="C1" s="19"/>
      <c r="D1" s="19"/>
      <c r="E1" s="19"/>
      <c r="F1" s="20" t="s">
        <v>56</v>
      </c>
      <c r="G1" s="21"/>
      <c r="H1" s="21"/>
      <c r="I1" s="21"/>
      <c r="J1" s="21"/>
      <c r="K1" s="21"/>
      <c r="L1" s="21"/>
      <c r="M1" s="21"/>
      <c r="N1" s="22"/>
      <c r="O1" s="31" t="s">
        <v>45</v>
      </c>
      <c r="P1" s="32"/>
      <c r="Q1" s="1">
        <v>1</v>
      </c>
    </row>
    <row r="2" spans="1:18" ht="18" customHeight="1">
      <c r="A2" s="19"/>
      <c r="B2" s="19"/>
      <c r="C2" s="19"/>
      <c r="D2" s="19"/>
      <c r="E2" s="19"/>
      <c r="F2" s="23"/>
      <c r="G2" s="24"/>
      <c r="H2" s="24"/>
      <c r="I2" s="24"/>
      <c r="J2" s="24"/>
      <c r="K2" s="24"/>
      <c r="L2" s="24"/>
      <c r="M2" s="24"/>
      <c r="N2" s="25"/>
      <c r="O2" s="31" t="s">
        <v>46</v>
      </c>
      <c r="P2" s="32"/>
      <c r="Q2" s="15" t="s">
        <v>48</v>
      </c>
      <c r="R2" t="s">
        <v>41</v>
      </c>
    </row>
    <row r="3" spans="1:17" ht="12.75">
      <c r="A3" s="19"/>
      <c r="B3" s="19"/>
      <c r="C3" s="19"/>
      <c r="D3" s="19"/>
      <c r="E3" s="19"/>
      <c r="F3" s="26"/>
      <c r="G3" s="27"/>
      <c r="H3" s="27"/>
      <c r="I3" s="27"/>
      <c r="J3" s="27"/>
      <c r="K3" s="27"/>
      <c r="L3" s="27"/>
      <c r="M3" s="27"/>
      <c r="N3" s="28"/>
      <c r="O3" s="31" t="s">
        <v>47</v>
      </c>
      <c r="P3" s="32"/>
      <c r="Q3" s="14"/>
    </row>
    <row r="4" spans="1:17" ht="30" customHeight="1">
      <c r="A4" s="29" t="s">
        <v>0</v>
      </c>
      <c r="B4" s="30"/>
      <c r="C4" s="30"/>
      <c r="D4" s="30" t="s">
        <v>3</v>
      </c>
      <c r="E4" s="30"/>
      <c r="F4" s="30"/>
      <c r="G4" s="30"/>
      <c r="H4" s="30"/>
      <c r="I4" s="30" t="s">
        <v>1</v>
      </c>
      <c r="J4" s="30"/>
      <c r="K4" s="30"/>
      <c r="L4" s="30"/>
      <c r="M4" s="30" t="s">
        <v>2</v>
      </c>
      <c r="N4" s="30"/>
      <c r="O4" s="30"/>
      <c r="P4" s="30"/>
      <c r="Q4" s="1"/>
    </row>
    <row r="5" spans="1:17" ht="71.2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3" t="s">
        <v>10</v>
      </c>
      <c r="H5" s="3" t="s">
        <v>11</v>
      </c>
      <c r="I5" s="5" t="s">
        <v>12</v>
      </c>
      <c r="J5" s="5" t="s">
        <v>13</v>
      </c>
      <c r="K5" s="3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</row>
    <row r="6" spans="1:17" ht="12.75">
      <c r="A6" s="6"/>
      <c r="B6" s="6"/>
      <c r="C6" s="6"/>
      <c r="D6" s="6"/>
      <c r="E6" s="6"/>
      <c r="F6" s="6" t="s">
        <v>21</v>
      </c>
      <c r="G6" s="6"/>
      <c r="H6" s="6"/>
      <c r="I6" s="6"/>
      <c r="J6" s="7" t="s">
        <v>22</v>
      </c>
      <c r="K6" s="7" t="s">
        <v>25</v>
      </c>
      <c r="L6" s="7" t="s">
        <v>23</v>
      </c>
      <c r="M6" s="6" t="s">
        <v>24</v>
      </c>
      <c r="N6" s="7" t="s">
        <v>26</v>
      </c>
      <c r="O6" s="7" t="s">
        <v>27</v>
      </c>
      <c r="P6" s="7" t="s">
        <v>28</v>
      </c>
      <c r="Q6" s="7" t="s">
        <v>29</v>
      </c>
    </row>
    <row r="7" spans="1:17" ht="63.75">
      <c r="A7" s="6"/>
      <c r="B7" s="6"/>
      <c r="C7" s="2" t="s">
        <v>30</v>
      </c>
      <c r="D7" s="2" t="s">
        <v>31</v>
      </c>
      <c r="E7" s="2" t="s">
        <v>31</v>
      </c>
      <c r="F7" s="2" t="s">
        <v>32</v>
      </c>
      <c r="G7" s="2" t="s">
        <v>33</v>
      </c>
      <c r="H7" s="2" t="s">
        <v>32</v>
      </c>
      <c r="I7" s="2" t="s">
        <v>32</v>
      </c>
      <c r="J7" s="8" t="s">
        <v>37</v>
      </c>
      <c r="K7" s="2" t="s">
        <v>35</v>
      </c>
      <c r="L7" s="8" t="s">
        <v>36</v>
      </c>
      <c r="M7" s="2" t="s">
        <v>38</v>
      </c>
      <c r="N7" s="2" t="s">
        <v>38</v>
      </c>
      <c r="O7" s="2" t="s">
        <v>38</v>
      </c>
      <c r="P7" s="2" t="s">
        <v>39</v>
      </c>
      <c r="Q7" s="9" t="s">
        <v>34</v>
      </c>
    </row>
    <row r="8" spans="1:17" ht="18" customHeight="1">
      <c r="A8" s="16" t="s">
        <v>52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" customHeight="1">
      <c r="A9" s="10" t="s">
        <v>40</v>
      </c>
      <c r="B9" s="10" t="s">
        <v>41</v>
      </c>
      <c r="C9" s="10"/>
      <c r="D9" s="13">
        <v>2.2</v>
      </c>
      <c r="E9" s="13">
        <v>1.8</v>
      </c>
      <c r="F9" s="13">
        <f>D9*E9</f>
        <v>3.9600000000000004</v>
      </c>
      <c r="G9" s="2">
        <v>4</v>
      </c>
      <c r="H9" s="10"/>
      <c r="I9" s="13">
        <f>F9*G9-H9</f>
        <v>15.840000000000002</v>
      </c>
      <c r="J9" s="2">
        <v>3</v>
      </c>
      <c r="K9" s="2">
        <v>23</v>
      </c>
      <c r="L9" s="11">
        <f>I9*J9*K9</f>
        <v>1092.96</v>
      </c>
      <c r="M9" s="10"/>
      <c r="N9" s="10"/>
      <c r="O9" s="10"/>
      <c r="P9" s="2" t="s">
        <v>41</v>
      </c>
      <c r="Q9" s="12" t="s">
        <v>41</v>
      </c>
    </row>
    <row r="10" spans="1:17" ht="18" customHeight="1">
      <c r="A10" s="10" t="s">
        <v>50</v>
      </c>
      <c r="B10" s="10" t="s">
        <v>41</v>
      </c>
      <c r="C10" s="10"/>
      <c r="D10" s="13">
        <v>0.95</v>
      </c>
      <c r="E10" s="13">
        <v>1.8</v>
      </c>
      <c r="F10" s="13">
        <f>D10*E10</f>
        <v>1.71</v>
      </c>
      <c r="G10" s="2">
        <v>3</v>
      </c>
      <c r="H10" s="10"/>
      <c r="I10" s="13">
        <f>F10*G10-H10</f>
        <v>5.13</v>
      </c>
      <c r="J10" s="2">
        <v>2.8</v>
      </c>
      <c r="K10" s="2">
        <v>23</v>
      </c>
      <c r="L10" s="11">
        <f>I10*J10*K10</f>
        <v>330.37199999999996</v>
      </c>
      <c r="M10" s="10"/>
      <c r="N10" s="10"/>
      <c r="O10" s="10"/>
      <c r="P10" s="2" t="s">
        <v>41</v>
      </c>
      <c r="Q10" s="12" t="s">
        <v>41</v>
      </c>
    </row>
    <row r="11" spans="1:17" ht="18" customHeight="1">
      <c r="A11" s="10" t="s">
        <v>42</v>
      </c>
      <c r="B11" s="10"/>
      <c r="C11" s="10"/>
      <c r="D11" s="13">
        <v>42</v>
      </c>
      <c r="E11" s="13">
        <v>3.2</v>
      </c>
      <c r="F11" s="13">
        <f>D11*E11</f>
        <v>134.4</v>
      </c>
      <c r="G11" s="2">
        <v>1</v>
      </c>
      <c r="H11" s="33">
        <f>I9+I10</f>
        <v>20.970000000000002</v>
      </c>
      <c r="I11" s="13">
        <f>F11*G11-H11</f>
        <v>113.43</v>
      </c>
      <c r="J11" s="2">
        <v>0.59</v>
      </c>
      <c r="K11" s="2">
        <v>23</v>
      </c>
      <c r="L11" s="11">
        <f>I11*J11*K11</f>
        <v>1539.2450999999999</v>
      </c>
      <c r="M11" s="10"/>
      <c r="N11" s="10"/>
      <c r="O11" s="10"/>
      <c r="P11" s="2" t="s">
        <v>41</v>
      </c>
      <c r="Q11" s="12" t="s">
        <v>41</v>
      </c>
    </row>
    <row r="12" spans="1:17" ht="18" customHeight="1">
      <c r="A12" s="10" t="s">
        <v>51</v>
      </c>
      <c r="B12" s="10"/>
      <c r="C12" s="10"/>
      <c r="D12" s="13" t="s">
        <v>41</v>
      </c>
      <c r="E12" s="13" t="s">
        <v>41</v>
      </c>
      <c r="F12" s="13">
        <v>56</v>
      </c>
      <c r="G12" s="2">
        <v>1</v>
      </c>
      <c r="H12" s="10" t="s">
        <v>41</v>
      </c>
      <c r="I12" s="13">
        <v>56</v>
      </c>
      <c r="J12" s="2">
        <v>0.42</v>
      </c>
      <c r="K12" s="2">
        <v>23</v>
      </c>
      <c r="L12" s="11">
        <f>I12*J12*K12</f>
        <v>540.96</v>
      </c>
      <c r="M12" s="10"/>
      <c r="N12" s="10"/>
      <c r="O12" s="10"/>
      <c r="P12" s="2" t="s">
        <v>41</v>
      </c>
      <c r="Q12" s="12" t="s">
        <v>41</v>
      </c>
    </row>
    <row r="13" spans="1:17" ht="18" customHeight="1">
      <c r="A13" s="10" t="s">
        <v>49</v>
      </c>
      <c r="B13" s="10"/>
      <c r="C13" s="10"/>
      <c r="D13" s="13"/>
      <c r="E13" s="13"/>
      <c r="F13" s="13">
        <v>30</v>
      </c>
      <c r="G13" s="2">
        <v>1</v>
      </c>
      <c r="H13" s="10"/>
      <c r="I13" s="13">
        <f>F13*G13-H13</f>
        <v>30</v>
      </c>
      <c r="J13" s="2">
        <v>0.54</v>
      </c>
      <c r="K13" s="2">
        <v>10</v>
      </c>
      <c r="L13" s="11">
        <f>I13*J13*K13</f>
        <v>162.00000000000003</v>
      </c>
      <c r="M13" s="10"/>
      <c r="N13" s="10"/>
      <c r="O13" s="10"/>
      <c r="P13" s="2" t="s">
        <v>41</v>
      </c>
      <c r="Q13" s="12" t="s">
        <v>41</v>
      </c>
    </row>
    <row r="14" spans="1:17" ht="18" customHeight="1">
      <c r="A14" s="10" t="s">
        <v>49</v>
      </c>
      <c r="B14" s="10"/>
      <c r="C14" s="10"/>
      <c r="D14" s="13"/>
      <c r="E14" s="13"/>
      <c r="F14" s="13">
        <v>70</v>
      </c>
      <c r="G14" s="2">
        <v>1</v>
      </c>
      <c r="H14" s="10"/>
      <c r="I14" s="13">
        <f>F14*G14-H14</f>
        <v>70</v>
      </c>
      <c r="J14" s="2">
        <v>0.52</v>
      </c>
      <c r="K14" s="2">
        <v>11</v>
      </c>
      <c r="L14" s="11">
        <f>I14*J14*K14</f>
        <v>400.4</v>
      </c>
      <c r="M14" s="10"/>
      <c r="N14" s="10"/>
      <c r="O14" s="10"/>
      <c r="P14" s="2" t="s">
        <v>41</v>
      </c>
      <c r="Q14" s="12" t="s">
        <v>41</v>
      </c>
    </row>
    <row r="15" spans="1:17" ht="18" customHeight="1">
      <c r="A15" s="10"/>
      <c r="B15" s="10"/>
      <c r="C15" s="10"/>
      <c r="D15" s="13"/>
      <c r="E15" s="13"/>
      <c r="F15" s="13" t="s">
        <v>41</v>
      </c>
      <c r="G15" s="2"/>
      <c r="H15" s="10"/>
      <c r="I15" s="13" t="s">
        <v>41</v>
      </c>
      <c r="J15" s="2"/>
      <c r="K15" s="2"/>
      <c r="L15" s="11">
        <f>SUM(L9:L14)</f>
        <v>4065.9370999999996</v>
      </c>
      <c r="M15" s="10">
        <v>15</v>
      </c>
      <c r="N15" s="10">
        <v>0</v>
      </c>
      <c r="O15" s="10">
        <v>5</v>
      </c>
      <c r="P15" s="2">
        <f>1+0.01*(M15+N15+O15)</f>
        <v>1.2</v>
      </c>
      <c r="Q15" s="12">
        <f>L15*P15</f>
        <v>4879.124519999999</v>
      </c>
    </row>
    <row r="16" spans="1:17" ht="18" customHeight="1">
      <c r="A16" s="10" t="s">
        <v>41</v>
      </c>
      <c r="B16" s="10"/>
      <c r="C16" s="10"/>
      <c r="D16" s="13" t="s">
        <v>53</v>
      </c>
      <c r="E16" s="13" t="s">
        <v>41</v>
      </c>
      <c r="F16" s="13">
        <v>2.5</v>
      </c>
      <c r="G16" s="2" t="s">
        <v>54</v>
      </c>
      <c r="H16" s="10">
        <v>300</v>
      </c>
      <c r="I16" s="13" t="s">
        <v>54</v>
      </c>
      <c r="J16" s="2">
        <v>1.29</v>
      </c>
      <c r="K16" s="2" t="s">
        <v>54</v>
      </c>
      <c r="L16" s="13">
        <v>0.24</v>
      </c>
      <c r="M16" s="10" t="s">
        <v>54</v>
      </c>
      <c r="N16" s="10">
        <v>23</v>
      </c>
      <c r="O16" s="10"/>
      <c r="P16" s="2" t="s">
        <v>41</v>
      </c>
      <c r="Q16" s="12">
        <f>F16*H16*J16*L16*N16</f>
        <v>5340.599999999999</v>
      </c>
    </row>
    <row r="17" spans="1:17" ht="18" customHeight="1">
      <c r="A17" s="10"/>
      <c r="B17" s="10"/>
      <c r="C17" s="10"/>
      <c r="D17" s="13"/>
      <c r="E17" s="13"/>
      <c r="F17" s="13" t="s">
        <v>41</v>
      </c>
      <c r="G17" s="2"/>
      <c r="H17" s="10"/>
      <c r="I17" s="13" t="s">
        <v>41</v>
      </c>
      <c r="J17" s="2"/>
      <c r="K17" s="2"/>
      <c r="L17" s="11" t="s">
        <v>41</v>
      </c>
      <c r="M17" s="10"/>
      <c r="N17" s="10"/>
      <c r="O17" s="10"/>
      <c r="P17" s="2" t="s">
        <v>41</v>
      </c>
      <c r="Q17" s="12">
        <f>SUM(Q15:Q16)</f>
        <v>10219.72452</v>
      </c>
    </row>
    <row r="18" spans="1:17" ht="18" customHeight="1">
      <c r="A18" s="16" t="s">
        <v>55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1:17" ht="18" customHeight="1">
      <c r="A19" s="10" t="s">
        <v>40</v>
      </c>
      <c r="B19" s="10" t="s">
        <v>41</v>
      </c>
      <c r="C19" s="10"/>
      <c r="D19" s="13">
        <v>2.2</v>
      </c>
      <c r="E19" s="13">
        <v>1.8</v>
      </c>
      <c r="F19" s="13">
        <f>D19*E19</f>
        <v>3.9600000000000004</v>
      </c>
      <c r="G19" s="2">
        <v>3</v>
      </c>
      <c r="H19" s="10"/>
      <c r="I19" s="13">
        <f>F19*G19-H19</f>
        <v>11.88</v>
      </c>
      <c r="J19" s="2">
        <v>3</v>
      </c>
      <c r="K19" s="2">
        <v>23</v>
      </c>
      <c r="L19" s="11">
        <f>I19*J19*K19</f>
        <v>819.72</v>
      </c>
      <c r="M19" s="10"/>
      <c r="N19" s="10"/>
      <c r="O19" s="10"/>
      <c r="P19" s="2" t="s">
        <v>41</v>
      </c>
      <c r="Q19" s="12" t="s">
        <v>41</v>
      </c>
    </row>
    <row r="20" spans="1:17" ht="18" customHeight="1">
      <c r="A20" s="10" t="s">
        <v>50</v>
      </c>
      <c r="B20" s="10" t="s">
        <v>41</v>
      </c>
      <c r="C20" s="10"/>
      <c r="D20" s="13">
        <v>0.95</v>
      </c>
      <c r="E20" s="13">
        <v>1.8</v>
      </c>
      <c r="F20" s="13">
        <f>D20*E20</f>
        <v>1.71</v>
      </c>
      <c r="G20" s="2">
        <v>2</v>
      </c>
      <c r="H20" s="10"/>
      <c r="I20" s="13">
        <f>F20*G20-H20</f>
        <v>3.42</v>
      </c>
      <c r="J20" s="2">
        <v>2.8</v>
      </c>
      <c r="K20" s="2">
        <v>23</v>
      </c>
      <c r="L20" s="11">
        <f>I20*J20*K20</f>
        <v>220.24799999999996</v>
      </c>
      <c r="M20" s="10"/>
      <c r="N20" s="10"/>
      <c r="O20" s="10"/>
      <c r="P20" s="2" t="s">
        <v>41</v>
      </c>
      <c r="Q20" s="12" t="s">
        <v>41</v>
      </c>
    </row>
    <row r="21" spans="1:17" ht="18" customHeight="1">
      <c r="A21" s="10" t="s">
        <v>42</v>
      </c>
      <c r="B21" s="10"/>
      <c r="C21" s="10"/>
      <c r="D21" s="13">
        <v>26</v>
      </c>
      <c r="E21" s="13">
        <v>3.2</v>
      </c>
      <c r="F21" s="13">
        <f>D21*E21</f>
        <v>83.2</v>
      </c>
      <c r="G21" s="2">
        <v>1</v>
      </c>
      <c r="H21" s="33">
        <f>I19+I20</f>
        <v>15.3</v>
      </c>
      <c r="I21" s="13">
        <f>F21*G21-H21</f>
        <v>67.9</v>
      </c>
      <c r="J21" s="2">
        <v>0.59</v>
      </c>
      <c r="K21" s="2">
        <v>23</v>
      </c>
      <c r="L21" s="11">
        <f>I21*J21*K21</f>
        <v>921.403</v>
      </c>
      <c r="M21" s="10"/>
      <c r="N21" s="10"/>
      <c r="O21" s="10"/>
      <c r="P21" s="2" t="s">
        <v>41</v>
      </c>
      <c r="Q21" s="12" t="s">
        <v>41</v>
      </c>
    </row>
    <row r="22" spans="1:17" ht="18" customHeight="1">
      <c r="A22" s="10" t="s">
        <v>51</v>
      </c>
      <c r="B22" s="10"/>
      <c r="C22" s="10"/>
      <c r="D22" s="13" t="s">
        <v>41</v>
      </c>
      <c r="E22" s="13" t="s">
        <v>41</v>
      </c>
      <c r="F22" s="13">
        <v>36</v>
      </c>
      <c r="G22" s="2">
        <v>1</v>
      </c>
      <c r="H22" s="10" t="s">
        <v>41</v>
      </c>
      <c r="I22" s="13">
        <v>56</v>
      </c>
      <c r="J22" s="2">
        <v>0.42</v>
      </c>
      <c r="K22" s="2">
        <v>23</v>
      </c>
      <c r="L22" s="11">
        <f>I22*J22*K22</f>
        <v>540.96</v>
      </c>
      <c r="M22" s="10"/>
      <c r="N22" s="10"/>
      <c r="O22" s="10"/>
      <c r="P22" s="2" t="s">
        <v>41</v>
      </c>
      <c r="Q22" s="12" t="s">
        <v>41</v>
      </c>
    </row>
    <row r="23" spans="1:17" ht="18" customHeight="1">
      <c r="A23" s="10"/>
      <c r="B23" s="10"/>
      <c r="C23" s="10"/>
      <c r="D23" s="13"/>
      <c r="E23" s="13"/>
      <c r="F23" s="13" t="s">
        <v>41</v>
      </c>
      <c r="G23" s="2"/>
      <c r="H23" s="10"/>
      <c r="I23" s="13" t="s">
        <v>41</v>
      </c>
      <c r="J23" s="2"/>
      <c r="K23" s="2"/>
      <c r="L23" s="11">
        <f>SUM(L19:L22)</f>
        <v>2502.331</v>
      </c>
      <c r="M23" s="10">
        <v>15</v>
      </c>
      <c r="N23" s="10">
        <v>0</v>
      </c>
      <c r="O23" s="10">
        <v>5</v>
      </c>
      <c r="P23" s="2">
        <f>1+0.01*(M23+N23+O23)</f>
        <v>1.2</v>
      </c>
      <c r="Q23" s="12">
        <f>L23*P23</f>
        <v>3002.7972</v>
      </c>
    </row>
    <row r="24" spans="1:17" ht="18" customHeight="1">
      <c r="A24" s="10" t="s">
        <v>41</v>
      </c>
      <c r="B24" s="10"/>
      <c r="C24" s="10"/>
      <c r="D24" s="13" t="s">
        <v>53</v>
      </c>
      <c r="E24" s="13" t="s">
        <v>41</v>
      </c>
      <c r="F24" s="13">
        <v>2.5</v>
      </c>
      <c r="G24" s="2" t="s">
        <v>54</v>
      </c>
      <c r="H24" s="10">
        <v>115</v>
      </c>
      <c r="I24" s="13" t="s">
        <v>54</v>
      </c>
      <c r="J24" s="2">
        <v>1.29</v>
      </c>
      <c r="K24" s="2" t="s">
        <v>54</v>
      </c>
      <c r="L24" s="13">
        <v>0.24</v>
      </c>
      <c r="M24" s="10" t="s">
        <v>54</v>
      </c>
      <c r="N24" s="10">
        <v>23</v>
      </c>
      <c r="O24" s="10"/>
      <c r="P24" s="2" t="s">
        <v>41</v>
      </c>
      <c r="Q24" s="12">
        <f>F24*H24*J24*L24*N24</f>
        <v>2047.2299999999998</v>
      </c>
    </row>
    <row r="25" spans="1:17" ht="18" customHeight="1">
      <c r="A25" s="10"/>
      <c r="B25" s="10"/>
      <c r="C25" s="10"/>
      <c r="D25" s="13"/>
      <c r="E25" s="13"/>
      <c r="F25" s="13" t="s">
        <v>41</v>
      </c>
      <c r="G25" s="2"/>
      <c r="H25" s="10"/>
      <c r="I25" s="13" t="s">
        <v>41</v>
      </c>
      <c r="J25" s="2"/>
      <c r="K25" s="2"/>
      <c r="L25" s="11" t="s">
        <v>41</v>
      </c>
      <c r="M25" s="10"/>
      <c r="N25" s="10"/>
      <c r="O25" s="10"/>
      <c r="P25" s="2" t="s">
        <v>41</v>
      </c>
      <c r="Q25" s="12">
        <f>SUM(Q23:Q24)</f>
        <v>5050.0271999999995</v>
      </c>
    </row>
  </sheetData>
  <mergeCells count="11">
    <mergeCell ref="O1:P1"/>
    <mergeCell ref="O2:P2"/>
    <mergeCell ref="O3:P3"/>
    <mergeCell ref="A8:Q8"/>
    <mergeCell ref="A1:E3"/>
    <mergeCell ref="A18:Q18"/>
    <mergeCell ref="F1:N3"/>
    <mergeCell ref="A4:C4"/>
    <mergeCell ref="D4:H4"/>
    <mergeCell ref="I4:L4"/>
    <mergeCell ref="M4:P4"/>
  </mergeCells>
  <printOptions/>
  <pageMargins left="0.4" right="0.37" top="1" bottom="0.51" header="0.5" footer="0.5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8" sqref="A18:Q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00390625" style="0" customWidth="1"/>
    <col min="4" max="4" width="5.28125" style="0" customWidth="1"/>
    <col min="5" max="5" width="5.7109375" style="0" customWidth="1"/>
    <col min="6" max="6" width="6.28125" style="0" customWidth="1"/>
    <col min="7" max="7" width="2.7109375" style="0" customWidth="1"/>
    <col min="8" max="8" width="5.8515625" style="0" customWidth="1"/>
    <col min="9" max="9" width="7.7109375" style="0" customWidth="1"/>
    <col min="10" max="10" width="5.00390625" style="0" customWidth="1"/>
    <col min="11" max="11" width="5.57421875" style="0" customWidth="1"/>
    <col min="12" max="12" width="11.28125" style="0" customWidth="1"/>
    <col min="13" max="13" width="3.7109375" style="0" customWidth="1"/>
    <col min="14" max="14" width="3.57421875" style="0" customWidth="1"/>
    <col min="15" max="15" width="4.28125" style="0" customWidth="1"/>
    <col min="16" max="16" width="5.140625" style="0" customWidth="1"/>
    <col min="17" max="17" width="12.140625" style="0" customWidth="1"/>
  </cols>
  <sheetData>
    <row r="1" spans="1:17" ht="18" customHeight="1">
      <c r="A1" s="19"/>
      <c r="B1" s="19"/>
      <c r="C1" s="19"/>
      <c r="D1" s="19"/>
      <c r="E1" s="19"/>
      <c r="F1" s="20" t="s">
        <v>57</v>
      </c>
      <c r="G1" s="21"/>
      <c r="H1" s="21"/>
      <c r="I1" s="21"/>
      <c r="J1" s="21"/>
      <c r="K1" s="21"/>
      <c r="L1" s="21"/>
      <c r="M1" s="21"/>
      <c r="N1" s="22"/>
      <c r="O1" s="31" t="s">
        <v>45</v>
      </c>
      <c r="P1" s="32"/>
      <c r="Q1" s="1">
        <v>9</v>
      </c>
    </row>
    <row r="2" spans="1:18" ht="18" customHeight="1">
      <c r="A2" s="19"/>
      <c r="B2" s="19"/>
      <c r="C2" s="19"/>
      <c r="D2" s="19"/>
      <c r="E2" s="19"/>
      <c r="F2" s="23"/>
      <c r="G2" s="24"/>
      <c r="H2" s="24"/>
      <c r="I2" s="24"/>
      <c r="J2" s="24"/>
      <c r="K2" s="24"/>
      <c r="L2" s="24"/>
      <c r="M2" s="24"/>
      <c r="N2" s="25"/>
      <c r="O2" s="31" t="s">
        <v>46</v>
      </c>
      <c r="P2" s="32"/>
      <c r="Q2" s="15" t="s">
        <v>58</v>
      </c>
      <c r="R2" t="s">
        <v>41</v>
      </c>
    </row>
    <row r="3" spans="1:17" ht="12.75">
      <c r="A3" s="19"/>
      <c r="B3" s="19"/>
      <c r="C3" s="19"/>
      <c r="D3" s="19"/>
      <c r="E3" s="19"/>
      <c r="F3" s="26"/>
      <c r="G3" s="27"/>
      <c r="H3" s="27"/>
      <c r="I3" s="27"/>
      <c r="J3" s="27"/>
      <c r="K3" s="27"/>
      <c r="L3" s="27"/>
      <c r="M3" s="27"/>
      <c r="N3" s="28"/>
      <c r="O3" s="31" t="s">
        <v>47</v>
      </c>
      <c r="P3" s="32"/>
      <c r="Q3" s="14" t="s">
        <v>41</v>
      </c>
    </row>
    <row r="4" spans="1:17" ht="30" customHeight="1">
      <c r="A4" s="29" t="s">
        <v>0</v>
      </c>
      <c r="B4" s="30"/>
      <c r="C4" s="30"/>
      <c r="D4" s="30" t="s">
        <v>3</v>
      </c>
      <c r="E4" s="30"/>
      <c r="F4" s="30"/>
      <c r="G4" s="30"/>
      <c r="H4" s="30"/>
      <c r="I4" s="30" t="s">
        <v>1</v>
      </c>
      <c r="J4" s="30"/>
      <c r="K4" s="30"/>
      <c r="L4" s="30"/>
      <c r="M4" s="30" t="s">
        <v>2</v>
      </c>
      <c r="N4" s="30"/>
      <c r="O4" s="30"/>
      <c r="P4" s="30"/>
      <c r="Q4" s="1"/>
    </row>
    <row r="5" spans="1:17" ht="71.2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3" t="s">
        <v>10</v>
      </c>
      <c r="H5" s="3" t="s">
        <v>11</v>
      </c>
      <c r="I5" s="5" t="s">
        <v>12</v>
      </c>
      <c r="J5" s="5" t="s">
        <v>13</v>
      </c>
      <c r="K5" s="3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</row>
    <row r="6" spans="1:17" ht="12.75">
      <c r="A6" s="6"/>
      <c r="B6" s="6"/>
      <c r="C6" s="6"/>
      <c r="D6" s="6"/>
      <c r="E6" s="6"/>
      <c r="F6" s="6" t="s">
        <v>21</v>
      </c>
      <c r="G6" s="6"/>
      <c r="H6" s="6"/>
      <c r="I6" s="6"/>
      <c r="J6" s="7" t="s">
        <v>22</v>
      </c>
      <c r="K6" s="7" t="s">
        <v>25</v>
      </c>
      <c r="L6" s="7" t="s">
        <v>23</v>
      </c>
      <c r="M6" s="6" t="s">
        <v>24</v>
      </c>
      <c r="N6" s="7" t="s">
        <v>26</v>
      </c>
      <c r="O6" s="7" t="s">
        <v>27</v>
      </c>
      <c r="P6" s="7" t="s">
        <v>28</v>
      </c>
      <c r="Q6" s="7" t="s">
        <v>29</v>
      </c>
    </row>
    <row r="7" spans="1:17" ht="63.75">
      <c r="A7" s="6"/>
      <c r="B7" s="6"/>
      <c r="C7" s="2" t="s">
        <v>30</v>
      </c>
      <c r="D7" s="2" t="s">
        <v>31</v>
      </c>
      <c r="E7" s="2" t="s">
        <v>31</v>
      </c>
      <c r="F7" s="2" t="s">
        <v>32</v>
      </c>
      <c r="G7" s="2" t="s">
        <v>33</v>
      </c>
      <c r="H7" s="2" t="s">
        <v>32</v>
      </c>
      <c r="I7" s="2" t="s">
        <v>32</v>
      </c>
      <c r="J7" s="8" t="s">
        <v>37</v>
      </c>
      <c r="K7" s="2" t="s">
        <v>35</v>
      </c>
      <c r="L7" s="8" t="s">
        <v>36</v>
      </c>
      <c r="M7" s="2" t="s">
        <v>38</v>
      </c>
      <c r="N7" s="2" t="s">
        <v>38</v>
      </c>
      <c r="O7" s="2" t="s">
        <v>38</v>
      </c>
      <c r="P7" s="2" t="s">
        <v>39</v>
      </c>
      <c r="Q7" s="9" t="s">
        <v>34</v>
      </c>
    </row>
    <row r="8" spans="1:17" ht="18" customHeight="1">
      <c r="A8" s="16" t="s">
        <v>84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" customHeight="1">
      <c r="A9" s="10" t="s">
        <v>40</v>
      </c>
      <c r="B9" s="10" t="s">
        <v>60</v>
      </c>
      <c r="C9" s="10"/>
      <c r="D9" s="13">
        <v>0.8</v>
      </c>
      <c r="E9" s="13">
        <v>0.95</v>
      </c>
      <c r="F9" s="13">
        <f>D9*E9</f>
        <v>0.76</v>
      </c>
      <c r="G9" s="2">
        <v>1</v>
      </c>
      <c r="H9" s="10"/>
      <c r="I9" s="13">
        <f>F9*G9-H9</f>
        <v>0.76</v>
      </c>
      <c r="J9" s="2">
        <v>3</v>
      </c>
      <c r="K9" s="2">
        <v>25</v>
      </c>
      <c r="L9" s="11">
        <f>I9*J9*K9</f>
        <v>57.00000000000001</v>
      </c>
      <c r="M9" s="10"/>
      <c r="N9" s="10"/>
      <c r="O9" s="10"/>
      <c r="P9" s="2" t="s">
        <v>41</v>
      </c>
      <c r="Q9" s="12" t="s">
        <v>41</v>
      </c>
    </row>
    <row r="10" spans="1:17" ht="18" customHeight="1">
      <c r="A10" s="10" t="s">
        <v>42</v>
      </c>
      <c r="B10" s="10"/>
      <c r="C10" s="10"/>
      <c r="D10" s="13">
        <v>4.5</v>
      </c>
      <c r="E10" s="13">
        <v>4.25</v>
      </c>
      <c r="F10" s="13">
        <f>D10*E10</f>
        <v>19.125</v>
      </c>
      <c r="G10" s="2">
        <v>1</v>
      </c>
      <c r="H10" s="33">
        <f>I9</f>
        <v>0.76</v>
      </c>
      <c r="I10" s="13">
        <f>F10*G10-H10</f>
        <v>18.365</v>
      </c>
      <c r="J10" s="2">
        <v>0.6</v>
      </c>
      <c r="K10" s="2">
        <v>25</v>
      </c>
      <c r="L10" s="11">
        <f>I10*J10*K10</f>
        <v>275.47499999999997</v>
      </c>
      <c r="M10" s="10"/>
      <c r="N10" s="10"/>
      <c r="O10" s="10"/>
      <c r="P10" s="2" t="s">
        <v>41</v>
      </c>
      <c r="Q10" s="12" t="s">
        <v>41</v>
      </c>
    </row>
    <row r="11" spans="1:17" ht="18" customHeight="1">
      <c r="A11" s="10" t="s">
        <v>43</v>
      </c>
      <c r="B11" s="10"/>
      <c r="C11" s="10"/>
      <c r="D11" s="13">
        <v>1</v>
      </c>
      <c r="E11" s="13">
        <v>2.2</v>
      </c>
      <c r="F11" s="13">
        <f>D11*E11</f>
        <v>2.2</v>
      </c>
      <c r="G11" s="2">
        <v>1</v>
      </c>
      <c r="H11" s="33" t="s">
        <v>41</v>
      </c>
      <c r="I11" s="13">
        <f>F11*G11</f>
        <v>2.2</v>
      </c>
      <c r="J11" s="2">
        <v>2</v>
      </c>
      <c r="K11" s="2">
        <v>4</v>
      </c>
      <c r="L11" s="11">
        <f>I11*J11*K11</f>
        <v>17.6</v>
      </c>
      <c r="M11" s="10"/>
      <c r="N11" s="10"/>
      <c r="O11" s="10"/>
      <c r="P11" s="2" t="s">
        <v>41</v>
      </c>
      <c r="Q11" s="12" t="s">
        <v>41</v>
      </c>
    </row>
    <row r="12" spans="1:17" ht="18" customHeight="1">
      <c r="A12" s="10" t="s">
        <v>44</v>
      </c>
      <c r="B12" s="10"/>
      <c r="C12" s="10"/>
      <c r="D12" s="13">
        <v>12</v>
      </c>
      <c r="E12" s="13">
        <v>4.25</v>
      </c>
      <c r="F12" s="13">
        <f>D12*E12</f>
        <v>51</v>
      </c>
      <c r="G12" s="2">
        <v>1</v>
      </c>
      <c r="H12" s="33">
        <f>I11</f>
        <v>2.2</v>
      </c>
      <c r="I12" s="13">
        <f>F12*G12-H12</f>
        <v>48.8</v>
      </c>
      <c r="J12" s="2">
        <v>1.6</v>
      </c>
      <c r="K12" s="2">
        <v>4</v>
      </c>
      <c r="L12" s="11">
        <f>I12*J12*K12</f>
        <v>312.32</v>
      </c>
      <c r="M12" s="10"/>
      <c r="N12" s="10"/>
      <c r="O12" s="10"/>
      <c r="P12" s="2" t="s">
        <v>41</v>
      </c>
      <c r="Q12" s="12" t="s">
        <v>41</v>
      </c>
    </row>
    <row r="13" spans="1:17" ht="18" customHeight="1">
      <c r="A13" s="10" t="s">
        <v>49</v>
      </c>
      <c r="B13" s="10"/>
      <c r="C13" s="10"/>
      <c r="D13" s="13"/>
      <c r="E13" s="13"/>
      <c r="F13" s="13">
        <v>16</v>
      </c>
      <c r="G13" s="2">
        <v>1</v>
      </c>
      <c r="H13" s="10"/>
      <c r="I13" s="13">
        <f>F13*G13-H13</f>
        <v>16</v>
      </c>
      <c r="J13" s="2">
        <v>0.47</v>
      </c>
      <c r="K13" s="2">
        <v>13</v>
      </c>
      <c r="L13" s="11">
        <f>I13*J13*K13</f>
        <v>97.75999999999999</v>
      </c>
      <c r="M13" s="10"/>
      <c r="N13" s="10"/>
      <c r="O13" s="10"/>
      <c r="P13" s="2" t="s">
        <v>41</v>
      </c>
      <c r="Q13" s="12" t="s">
        <v>41</v>
      </c>
    </row>
    <row r="14" spans="1:17" ht="18" customHeight="1">
      <c r="A14" s="10" t="s">
        <v>51</v>
      </c>
      <c r="B14" s="10"/>
      <c r="C14" s="10"/>
      <c r="D14" s="13"/>
      <c r="E14" s="13"/>
      <c r="F14" s="13">
        <v>20</v>
      </c>
      <c r="G14" s="2">
        <v>1</v>
      </c>
      <c r="H14" s="10"/>
      <c r="I14" s="13">
        <f>F14*G14-H14</f>
        <v>20</v>
      </c>
      <c r="J14" s="2">
        <v>0.38</v>
      </c>
      <c r="K14" s="2">
        <v>25</v>
      </c>
      <c r="L14" s="11">
        <f>I14*J14*K14</f>
        <v>190</v>
      </c>
      <c r="M14" s="10"/>
      <c r="N14" s="10"/>
      <c r="O14" s="10"/>
      <c r="P14" s="2" t="s">
        <v>41</v>
      </c>
      <c r="Q14" s="12" t="s">
        <v>41</v>
      </c>
    </row>
    <row r="15" spans="1:17" ht="18" customHeight="1">
      <c r="A15" s="10"/>
      <c r="B15" s="10"/>
      <c r="C15" s="10"/>
      <c r="D15" s="13"/>
      <c r="E15" s="13"/>
      <c r="F15" s="13" t="s">
        <v>41</v>
      </c>
      <c r="G15" s="2"/>
      <c r="H15" s="10"/>
      <c r="I15" s="13" t="s">
        <v>41</v>
      </c>
      <c r="J15" s="2"/>
      <c r="K15" s="2"/>
      <c r="L15" s="11">
        <f>SUM(L9:L14)</f>
        <v>950.155</v>
      </c>
      <c r="M15" s="10">
        <v>15</v>
      </c>
      <c r="N15" s="10">
        <v>0</v>
      </c>
      <c r="O15" s="10">
        <v>5</v>
      </c>
      <c r="P15" s="2">
        <f>1+0.01*(M15+N15+O15)</f>
        <v>1.2</v>
      </c>
      <c r="Q15" s="12">
        <f>L15*P15</f>
        <v>1140.186</v>
      </c>
    </row>
    <row r="16" spans="1:17" ht="18" customHeight="1">
      <c r="A16" s="10" t="s">
        <v>41</v>
      </c>
      <c r="B16" s="10"/>
      <c r="C16" s="10"/>
      <c r="D16" s="13" t="s">
        <v>53</v>
      </c>
      <c r="E16" s="13" t="s">
        <v>41</v>
      </c>
      <c r="F16" s="13">
        <v>2.5</v>
      </c>
      <c r="G16" s="2" t="s">
        <v>54</v>
      </c>
      <c r="H16" s="10">
        <v>65</v>
      </c>
      <c r="I16" s="13" t="s">
        <v>54</v>
      </c>
      <c r="J16" s="2">
        <v>1.29</v>
      </c>
      <c r="K16" s="2" t="s">
        <v>54</v>
      </c>
      <c r="L16" s="13">
        <v>0.24</v>
      </c>
      <c r="M16" s="10" t="s">
        <v>54</v>
      </c>
      <c r="N16" s="10">
        <v>25</v>
      </c>
      <c r="O16" s="10"/>
      <c r="P16" s="2" t="s">
        <v>41</v>
      </c>
      <c r="Q16" s="12">
        <f>F16*H16*J16*L16*N16</f>
        <v>1257.7499999999998</v>
      </c>
    </row>
    <row r="17" spans="1:17" ht="18" customHeight="1">
      <c r="A17" s="10"/>
      <c r="B17" s="10"/>
      <c r="C17" s="10"/>
      <c r="D17" s="13"/>
      <c r="E17" s="13"/>
      <c r="F17" s="13" t="s">
        <v>41</v>
      </c>
      <c r="G17" s="2"/>
      <c r="H17" s="10"/>
      <c r="I17" s="13" t="s">
        <v>41</v>
      </c>
      <c r="J17" s="2"/>
      <c r="K17" s="2"/>
      <c r="L17" s="11" t="s">
        <v>41</v>
      </c>
      <c r="M17" s="10"/>
      <c r="N17" s="10"/>
      <c r="O17" s="10"/>
      <c r="P17" s="2" t="s">
        <v>41</v>
      </c>
      <c r="Q17" s="12">
        <f>SUM(Q15:Q16)</f>
        <v>2397.9359999999997</v>
      </c>
    </row>
    <row r="18" spans="1:17" ht="18" customHeight="1">
      <c r="A18" s="16" t="s">
        <v>85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1:17" ht="18" customHeight="1">
      <c r="A19" s="10" t="s">
        <v>40</v>
      </c>
      <c r="B19" s="10" t="s">
        <v>60</v>
      </c>
      <c r="C19" s="10"/>
      <c r="D19" s="13">
        <v>0.8</v>
      </c>
      <c r="E19" s="13">
        <v>0.95</v>
      </c>
      <c r="F19" s="13">
        <f>D19*E19</f>
        <v>0.76</v>
      </c>
      <c r="G19" s="2">
        <v>1</v>
      </c>
      <c r="H19" s="10"/>
      <c r="I19" s="13">
        <f>F19*G19-H19</f>
        <v>0.76</v>
      </c>
      <c r="J19" s="2">
        <v>3</v>
      </c>
      <c r="K19" s="2">
        <v>21</v>
      </c>
      <c r="L19" s="11">
        <f>I19*J19*K19</f>
        <v>47.88</v>
      </c>
      <c r="M19" s="10"/>
      <c r="N19" s="10"/>
      <c r="O19" s="10"/>
      <c r="P19" s="2" t="s">
        <v>41</v>
      </c>
      <c r="Q19" s="12" t="s">
        <v>41</v>
      </c>
    </row>
    <row r="20" spans="1:17" ht="18" customHeight="1">
      <c r="A20" s="10" t="s">
        <v>42</v>
      </c>
      <c r="B20" s="10"/>
      <c r="C20" s="10"/>
      <c r="D20" s="13">
        <v>5</v>
      </c>
      <c r="E20" s="13">
        <v>4.25</v>
      </c>
      <c r="F20" s="13">
        <f>D20*E20</f>
        <v>21.25</v>
      </c>
      <c r="G20" s="2">
        <v>1</v>
      </c>
      <c r="H20" s="33">
        <f>I19</f>
        <v>0.76</v>
      </c>
      <c r="I20" s="13">
        <f>F20*G20-H20</f>
        <v>20.49</v>
      </c>
      <c r="J20" s="2">
        <v>0.6</v>
      </c>
      <c r="K20" s="2">
        <v>21</v>
      </c>
      <c r="L20" s="11">
        <f>I20*J20*K20</f>
        <v>258.174</v>
      </c>
      <c r="M20" s="10"/>
      <c r="N20" s="10"/>
      <c r="O20" s="10"/>
      <c r="P20" s="2" t="s">
        <v>41</v>
      </c>
      <c r="Q20" s="12" t="s">
        <v>41</v>
      </c>
    </row>
    <row r="21" spans="1:17" ht="18" customHeight="1">
      <c r="A21" s="10" t="s">
        <v>49</v>
      </c>
      <c r="B21" s="10"/>
      <c r="C21" s="10"/>
      <c r="D21" s="13"/>
      <c r="E21" s="13"/>
      <c r="F21" s="13">
        <v>9</v>
      </c>
      <c r="G21" s="2">
        <v>1</v>
      </c>
      <c r="H21" s="10"/>
      <c r="I21" s="13">
        <f>F21*G21-H21</f>
        <v>9</v>
      </c>
      <c r="J21" s="2">
        <v>0.47</v>
      </c>
      <c r="K21" s="2">
        <v>2</v>
      </c>
      <c r="L21" s="11">
        <f>I21*J21*K21</f>
        <v>8.459999999999999</v>
      </c>
      <c r="M21" s="10"/>
      <c r="N21" s="10"/>
      <c r="O21" s="10"/>
      <c r="P21" s="2" t="s">
        <v>41</v>
      </c>
      <c r="Q21" s="12" t="s">
        <v>41</v>
      </c>
    </row>
    <row r="22" spans="1:17" ht="18" customHeight="1">
      <c r="A22" s="10" t="s">
        <v>51</v>
      </c>
      <c r="B22" s="10"/>
      <c r="C22" s="10"/>
      <c r="D22" s="13"/>
      <c r="E22" s="13"/>
      <c r="F22" s="13">
        <v>9</v>
      </c>
      <c r="G22" s="2">
        <v>1</v>
      </c>
      <c r="H22" s="10"/>
      <c r="I22" s="13">
        <f>F22*G22-H22</f>
        <v>9</v>
      </c>
      <c r="J22" s="2">
        <v>0.38</v>
      </c>
      <c r="K22" s="2">
        <v>21</v>
      </c>
      <c r="L22" s="11">
        <f>I22*J22*K22</f>
        <v>71.82</v>
      </c>
      <c r="M22" s="10"/>
      <c r="N22" s="10"/>
      <c r="O22" s="10"/>
      <c r="P22" s="2" t="s">
        <v>41</v>
      </c>
      <c r="Q22" s="12" t="s">
        <v>41</v>
      </c>
    </row>
    <row r="23" spans="1:17" ht="18" customHeight="1">
      <c r="A23" s="10"/>
      <c r="B23" s="10"/>
      <c r="C23" s="10"/>
      <c r="D23" s="13"/>
      <c r="E23" s="13"/>
      <c r="F23" s="13" t="s">
        <v>41</v>
      </c>
      <c r="G23" s="2"/>
      <c r="H23" s="10"/>
      <c r="I23" s="13" t="s">
        <v>41</v>
      </c>
      <c r="J23" s="2"/>
      <c r="K23" s="2"/>
      <c r="L23" s="11">
        <f>SUM(L19:L22)</f>
        <v>386.33399999999995</v>
      </c>
      <c r="M23" s="10">
        <v>15</v>
      </c>
      <c r="N23" s="10">
        <v>0</v>
      </c>
      <c r="O23" s="10">
        <v>5</v>
      </c>
      <c r="P23" s="2">
        <f>1+0.01*(M23+N23+O23)</f>
        <v>1.2</v>
      </c>
      <c r="Q23" s="12">
        <f>L23*P23</f>
        <v>463.60079999999994</v>
      </c>
    </row>
    <row r="24" spans="1:17" ht="18" customHeight="1">
      <c r="A24" s="10" t="s">
        <v>41</v>
      </c>
      <c r="B24" s="10"/>
      <c r="C24" s="10"/>
      <c r="D24" s="13" t="s">
        <v>53</v>
      </c>
      <c r="E24" s="13" t="s">
        <v>41</v>
      </c>
      <c r="F24" s="13">
        <v>2.5</v>
      </c>
      <c r="G24" s="2" t="s">
        <v>54</v>
      </c>
      <c r="H24" s="10">
        <v>40</v>
      </c>
      <c r="I24" s="13" t="s">
        <v>54</v>
      </c>
      <c r="J24" s="2">
        <v>1.29</v>
      </c>
      <c r="K24" s="2" t="s">
        <v>54</v>
      </c>
      <c r="L24" s="13">
        <v>0.24</v>
      </c>
      <c r="M24" s="10" t="s">
        <v>54</v>
      </c>
      <c r="N24" s="10">
        <v>21</v>
      </c>
      <c r="O24" s="10"/>
      <c r="P24" s="2" t="s">
        <v>41</v>
      </c>
      <c r="Q24" s="12">
        <f>F24*H24*J24*L24*N24</f>
        <v>650.16</v>
      </c>
    </row>
    <row r="25" spans="1:17" ht="18" customHeight="1">
      <c r="A25" s="10"/>
      <c r="B25" s="10"/>
      <c r="C25" s="10"/>
      <c r="D25" s="13"/>
      <c r="E25" s="13"/>
      <c r="F25" s="13" t="s">
        <v>41</v>
      </c>
      <c r="G25" s="2"/>
      <c r="H25" s="10"/>
      <c r="I25" s="13" t="s">
        <v>41</v>
      </c>
      <c r="J25" s="2"/>
      <c r="K25" s="2"/>
      <c r="L25" s="11" t="s">
        <v>41</v>
      </c>
      <c r="M25" s="10"/>
      <c r="N25" s="10"/>
      <c r="O25" s="10"/>
      <c r="P25" s="2" t="s">
        <v>41</v>
      </c>
      <c r="Q25" s="12">
        <f>SUM(Q23:Q24)</f>
        <v>1113.7608</v>
      </c>
    </row>
    <row r="26" spans="1:17" ht="18" customHeight="1">
      <c r="A26" s="16" t="s">
        <v>86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ht="18" customHeight="1">
      <c r="A27" s="10" t="s">
        <v>43</v>
      </c>
      <c r="B27" s="10"/>
      <c r="C27" s="10"/>
      <c r="D27" s="13">
        <v>1</v>
      </c>
      <c r="E27" s="13">
        <v>2.2</v>
      </c>
      <c r="F27" s="13">
        <f>D27*E27</f>
        <v>2.2</v>
      </c>
      <c r="G27" s="2">
        <v>1</v>
      </c>
      <c r="H27" s="33" t="s">
        <v>41</v>
      </c>
      <c r="I27" s="13">
        <f>F27*G27</f>
        <v>2.2</v>
      </c>
      <c r="J27" s="2">
        <v>2</v>
      </c>
      <c r="K27" s="2">
        <v>8</v>
      </c>
      <c r="L27" s="11">
        <f>I27*J27*K27</f>
        <v>35.2</v>
      </c>
      <c r="M27" s="10"/>
      <c r="N27" s="10"/>
      <c r="O27" s="10"/>
      <c r="P27" s="2" t="s">
        <v>41</v>
      </c>
      <c r="Q27" s="12" t="s">
        <v>41</v>
      </c>
    </row>
    <row r="28" spans="1:17" ht="18" customHeight="1">
      <c r="A28" s="10" t="s">
        <v>44</v>
      </c>
      <c r="B28" s="10"/>
      <c r="C28" s="10"/>
      <c r="D28" s="13">
        <v>7</v>
      </c>
      <c r="E28" s="13">
        <v>4.25</v>
      </c>
      <c r="F28" s="13">
        <f>D28*E28</f>
        <v>29.75</v>
      </c>
      <c r="G28" s="2">
        <v>1</v>
      </c>
      <c r="H28" s="33">
        <f>I27</f>
        <v>2.2</v>
      </c>
      <c r="I28" s="13">
        <f>F28*G28-H28</f>
        <v>27.55</v>
      </c>
      <c r="J28" s="2">
        <v>1.6</v>
      </c>
      <c r="K28" s="2">
        <v>8</v>
      </c>
      <c r="L28" s="11">
        <f>I28*J28*K28</f>
        <v>352.64000000000004</v>
      </c>
      <c r="M28" s="10"/>
      <c r="N28" s="10"/>
      <c r="O28" s="10"/>
      <c r="P28" s="2" t="s">
        <v>41</v>
      </c>
      <c r="Q28" s="12" t="s">
        <v>41</v>
      </c>
    </row>
    <row r="29" spans="1:17" ht="18" customHeight="1">
      <c r="A29" s="10" t="s">
        <v>49</v>
      </c>
      <c r="B29" s="10"/>
      <c r="C29" s="10"/>
      <c r="D29" s="13"/>
      <c r="E29" s="13"/>
      <c r="F29" s="13">
        <v>6</v>
      </c>
      <c r="G29" s="2">
        <v>1</v>
      </c>
      <c r="H29" s="10"/>
      <c r="I29" s="13">
        <f>F29*G29-H29</f>
        <v>6</v>
      </c>
      <c r="J29" s="2">
        <v>0.47</v>
      </c>
      <c r="K29" s="2">
        <v>17</v>
      </c>
      <c r="L29" s="11">
        <f>I29*J29*K29</f>
        <v>47.94</v>
      </c>
      <c r="M29" s="10"/>
      <c r="N29" s="10"/>
      <c r="O29" s="10"/>
      <c r="P29" s="2" t="s">
        <v>41</v>
      </c>
      <c r="Q29" s="12" t="s">
        <v>41</v>
      </c>
    </row>
    <row r="30" spans="1:17" ht="18" customHeight="1">
      <c r="A30" s="10" t="s">
        <v>51</v>
      </c>
      <c r="B30" s="10"/>
      <c r="C30" s="10"/>
      <c r="D30" s="13"/>
      <c r="E30" s="13"/>
      <c r="F30" s="13">
        <v>6</v>
      </c>
      <c r="G30" s="2">
        <v>1</v>
      </c>
      <c r="H30" s="10"/>
      <c r="I30" s="13">
        <f>F30*G30-H30</f>
        <v>6</v>
      </c>
      <c r="J30" s="2">
        <v>0.38</v>
      </c>
      <c r="K30" s="2">
        <v>29</v>
      </c>
      <c r="L30" s="11">
        <f>I30*J30*K30</f>
        <v>66.12</v>
      </c>
      <c r="M30" s="10"/>
      <c r="N30" s="10"/>
      <c r="O30" s="10"/>
      <c r="P30" s="2" t="s">
        <v>41</v>
      </c>
      <c r="Q30" s="12" t="s">
        <v>41</v>
      </c>
    </row>
    <row r="31" spans="1:17" ht="18" customHeight="1">
      <c r="A31" s="10"/>
      <c r="B31" s="10"/>
      <c r="C31" s="10"/>
      <c r="D31" s="13"/>
      <c r="E31" s="13"/>
      <c r="F31" s="13" t="s">
        <v>41</v>
      </c>
      <c r="G31" s="2"/>
      <c r="H31" s="10"/>
      <c r="I31" s="13" t="s">
        <v>41</v>
      </c>
      <c r="J31" s="2"/>
      <c r="K31" s="2"/>
      <c r="L31" s="11">
        <f>SUM(L27:L30)</f>
        <v>501.90000000000003</v>
      </c>
      <c r="M31" s="10">
        <v>15</v>
      </c>
      <c r="N31" s="10">
        <v>0</v>
      </c>
      <c r="O31" s="10">
        <v>5</v>
      </c>
      <c r="P31" s="2">
        <f>1+0.01*(M31+N31+O31)</f>
        <v>1.2</v>
      </c>
      <c r="Q31" s="12">
        <f>L31*P31</f>
        <v>602.28</v>
      </c>
    </row>
    <row r="32" spans="1:17" ht="18" customHeight="1">
      <c r="A32" s="10" t="s">
        <v>41</v>
      </c>
      <c r="B32" s="10"/>
      <c r="C32" s="10"/>
      <c r="D32" s="13" t="s">
        <v>53</v>
      </c>
      <c r="E32" s="13" t="s">
        <v>41</v>
      </c>
      <c r="F32" s="13">
        <v>2.5</v>
      </c>
      <c r="G32" s="2" t="s">
        <v>54</v>
      </c>
      <c r="H32" s="10">
        <v>25</v>
      </c>
      <c r="I32" s="13" t="s">
        <v>54</v>
      </c>
      <c r="J32" s="2">
        <v>1.29</v>
      </c>
      <c r="K32" s="2" t="s">
        <v>54</v>
      </c>
      <c r="L32" s="13">
        <v>0.24</v>
      </c>
      <c r="M32" s="10" t="s">
        <v>54</v>
      </c>
      <c r="N32" s="10">
        <v>4</v>
      </c>
      <c r="O32" s="10"/>
      <c r="P32" s="2" t="s">
        <v>41</v>
      </c>
      <c r="Q32" s="12">
        <f>F32*H32*J32*L32*N32</f>
        <v>77.39999999999999</v>
      </c>
    </row>
    <row r="33" spans="1:17" ht="18" customHeight="1">
      <c r="A33" s="10"/>
      <c r="B33" s="10"/>
      <c r="C33" s="10"/>
      <c r="D33" s="13"/>
      <c r="E33" s="13"/>
      <c r="F33" s="13" t="s">
        <v>41</v>
      </c>
      <c r="G33" s="2"/>
      <c r="H33" s="10"/>
      <c r="I33" s="13" t="s">
        <v>41</v>
      </c>
      <c r="J33" s="2"/>
      <c r="K33" s="2"/>
      <c r="L33" s="11" t="s">
        <v>41</v>
      </c>
      <c r="M33" s="10"/>
      <c r="N33" s="10"/>
      <c r="O33" s="10"/>
      <c r="P33" s="2" t="s">
        <v>41</v>
      </c>
      <c r="Q33" s="12">
        <f>SUM(Q31:Q32)</f>
        <v>679.68</v>
      </c>
    </row>
  </sheetData>
  <mergeCells count="12">
    <mergeCell ref="A26:Q26"/>
    <mergeCell ref="O3:P3"/>
    <mergeCell ref="A8:Q8"/>
    <mergeCell ref="A1:E3"/>
    <mergeCell ref="A18:Q18"/>
    <mergeCell ref="F1:N3"/>
    <mergeCell ref="A4:C4"/>
    <mergeCell ref="D4:H4"/>
    <mergeCell ref="I4:L4"/>
    <mergeCell ref="M4:P4"/>
    <mergeCell ref="O1:P1"/>
    <mergeCell ref="O2:P2"/>
  </mergeCells>
  <printOptions/>
  <pageMargins left="0.4" right="0.37" top="1" bottom="0.51" header="0.5" footer="0.5"/>
  <pageSetup horizontalDpi="360" verticalDpi="36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8" sqref="A18:Q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00390625" style="0" customWidth="1"/>
    <col min="4" max="4" width="5.28125" style="0" customWidth="1"/>
    <col min="5" max="5" width="5.7109375" style="0" customWidth="1"/>
    <col min="6" max="6" width="6.28125" style="0" customWidth="1"/>
    <col min="7" max="7" width="2.7109375" style="0" customWidth="1"/>
    <col min="8" max="8" width="5.8515625" style="0" customWidth="1"/>
    <col min="9" max="9" width="7.7109375" style="0" customWidth="1"/>
    <col min="10" max="10" width="5.00390625" style="0" customWidth="1"/>
    <col min="11" max="11" width="5.57421875" style="0" customWidth="1"/>
    <col min="12" max="12" width="11.28125" style="0" customWidth="1"/>
    <col min="13" max="13" width="3.7109375" style="0" customWidth="1"/>
    <col min="14" max="14" width="3.57421875" style="0" customWidth="1"/>
    <col min="15" max="15" width="4.28125" style="0" customWidth="1"/>
    <col min="16" max="16" width="5.140625" style="0" customWidth="1"/>
    <col min="17" max="17" width="12.140625" style="0" customWidth="1"/>
  </cols>
  <sheetData>
    <row r="1" spans="1:17" ht="18" customHeight="1">
      <c r="A1" s="19"/>
      <c r="B1" s="19"/>
      <c r="C1" s="19"/>
      <c r="D1" s="19"/>
      <c r="E1" s="19"/>
      <c r="F1" s="20" t="s">
        <v>57</v>
      </c>
      <c r="G1" s="21"/>
      <c r="H1" s="21"/>
      <c r="I1" s="21"/>
      <c r="J1" s="21"/>
      <c r="K1" s="21"/>
      <c r="L1" s="21"/>
      <c r="M1" s="21"/>
      <c r="N1" s="22"/>
      <c r="O1" s="31" t="s">
        <v>45</v>
      </c>
      <c r="P1" s="32"/>
      <c r="Q1" s="1">
        <v>10</v>
      </c>
    </row>
    <row r="2" spans="1:18" ht="18" customHeight="1">
      <c r="A2" s="19"/>
      <c r="B2" s="19"/>
      <c r="C2" s="19"/>
      <c r="D2" s="19"/>
      <c r="E2" s="19"/>
      <c r="F2" s="23"/>
      <c r="G2" s="24"/>
      <c r="H2" s="24"/>
      <c r="I2" s="24"/>
      <c r="J2" s="24"/>
      <c r="K2" s="24"/>
      <c r="L2" s="24"/>
      <c r="M2" s="24"/>
      <c r="N2" s="25"/>
      <c r="O2" s="31" t="s">
        <v>46</v>
      </c>
      <c r="P2" s="32"/>
      <c r="Q2" s="15" t="s">
        <v>58</v>
      </c>
      <c r="R2" t="s">
        <v>41</v>
      </c>
    </row>
    <row r="3" spans="1:17" ht="12.75">
      <c r="A3" s="19"/>
      <c r="B3" s="19"/>
      <c r="C3" s="19"/>
      <c r="D3" s="19"/>
      <c r="E3" s="19"/>
      <c r="F3" s="26"/>
      <c r="G3" s="27"/>
      <c r="H3" s="27"/>
      <c r="I3" s="27"/>
      <c r="J3" s="27"/>
      <c r="K3" s="27"/>
      <c r="L3" s="27"/>
      <c r="M3" s="27"/>
      <c r="N3" s="28"/>
      <c r="O3" s="31" t="s">
        <v>47</v>
      </c>
      <c r="P3" s="32"/>
      <c r="Q3" s="14" t="s">
        <v>41</v>
      </c>
    </row>
    <row r="4" spans="1:17" ht="30" customHeight="1">
      <c r="A4" s="29" t="s">
        <v>0</v>
      </c>
      <c r="B4" s="30"/>
      <c r="C4" s="30"/>
      <c r="D4" s="30" t="s">
        <v>3</v>
      </c>
      <c r="E4" s="30"/>
      <c r="F4" s="30"/>
      <c r="G4" s="30"/>
      <c r="H4" s="30"/>
      <c r="I4" s="30" t="s">
        <v>1</v>
      </c>
      <c r="J4" s="30"/>
      <c r="K4" s="30"/>
      <c r="L4" s="30"/>
      <c r="M4" s="30" t="s">
        <v>2</v>
      </c>
      <c r="N4" s="30"/>
      <c r="O4" s="30"/>
      <c r="P4" s="30"/>
      <c r="Q4" s="1"/>
    </row>
    <row r="5" spans="1:17" ht="71.2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3" t="s">
        <v>10</v>
      </c>
      <c r="H5" s="3" t="s">
        <v>11</v>
      </c>
      <c r="I5" s="5" t="s">
        <v>12</v>
      </c>
      <c r="J5" s="5" t="s">
        <v>13</v>
      </c>
      <c r="K5" s="3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</row>
    <row r="6" spans="1:17" ht="12.75">
      <c r="A6" s="6"/>
      <c r="B6" s="6"/>
      <c r="C6" s="6"/>
      <c r="D6" s="6"/>
      <c r="E6" s="6"/>
      <c r="F6" s="6" t="s">
        <v>21</v>
      </c>
      <c r="G6" s="6"/>
      <c r="H6" s="6"/>
      <c r="I6" s="6"/>
      <c r="J6" s="7" t="s">
        <v>22</v>
      </c>
      <c r="K6" s="7" t="s">
        <v>25</v>
      </c>
      <c r="L6" s="7" t="s">
        <v>23</v>
      </c>
      <c r="M6" s="6" t="s">
        <v>24</v>
      </c>
      <c r="N6" s="7" t="s">
        <v>26</v>
      </c>
      <c r="O6" s="7" t="s">
        <v>27</v>
      </c>
      <c r="P6" s="7" t="s">
        <v>28</v>
      </c>
      <c r="Q6" s="7" t="s">
        <v>29</v>
      </c>
    </row>
    <row r="7" spans="1:17" ht="63.75">
      <c r="A7" s="6"/>
      <c r="B7" s="6"/>
      <c r="C7" s="2" t="s">
        <v>30</v>
      </c>
      <c r="D7" s="2" t="s">
        <v>31</v>
      </c>
      <c r="E7" s="2" t="s">
        <v>31</v>
      </c>
      <c r="F7" s="2" t="s">
        <v>32</v>
      </c>
      <c r="G7" s="2" t="s">
        <v>33</v>
      </c>
      <c r="H7" s="2" t="s">
        <v>32</v>
      </c>
      <c r="I7" s="2" t="s">
        <v>32</v>
      </c>
      <c r="J7" s="8" t="s">
        <v>37</v>
      </c>
      <c r="K7" s="2" t="s">
        <v>35</v>
      </c>
      <c r="L7" s="8" t="s">
        <v>36</v>
      </c>
      <c r="M7" s="2" t="s">
        <v>38</v>
      </c>
      <c r="N7" s="2" t="s">
        <v>38</v>
      </c>
      <c r="O7" s="2" t="s">
        <v>38</v>
      </c>
      <c r="P7" s="2" t="s">
        <v>39</v>
      </c>
      <c r="Q7" s="9" t="s">
        <v>34</v>
      </c>
    </row>
    <row r="8" spans="1:17" ht="18" customHeight="1">
      <c r="A8" s="16" t="s">
        <v>88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" customHeight="1">
      <c r="A9" s="10" t="s">
        <v>40</v>
      </c>
      <c r="B9" s="10" t="s">
        <v>41</v>
      </c>
      <c r="C9" s="10"/>
      <c r="D9" s="13">
        <v>3.6</v>
      </c>
      <c r="E9" s="13">
        <v>0.95</v>
      </c>
      <c r="F9" s="13">
        <f>D9*E9</f>
        <v>3.42</v>
      </c>
      <c r="G9" s="2">
        <v>3</v>
      </c>
      <c r="H9" s="10"/>
      <c r="I9" s="13">
        <f>F9*G9-H9</f>
        <v>10.26</v>
      </c>
      <c r="J9" s="2">
        <v>3</v>
      </c>
      <c r="K9" s="2">
        <v>21</v>
      </c>
      <c r="L9" s="11">
        <f>I9*J9*K9</f>
        <v>646.38</v>
      </c>
      <c r="M9" s="10"/>
      <c r="N9" s="10"/>
      <c r="O9" s="10"/>
      <c r="P9" s="2" t="s">
        <v>41</v>
      </c>
      <c r="Q9" s="12" t="s">
        <v>41</v>
      </c>
    </row>
    <row r="10" spans="1:17" ht="18" customHeight="1">
      <c r="A10" s="10" t="s">
        <v>40</v>
      </c>
      <c r="B10" s="10" t="s">
        <v>41</v>
      </c>
      <c r="C10" s="10"/>
      <c r="D10" s="13">
        <v>0.8</v>
      </c>
      <c r="E10" s="13">
        <v>0.95</v>
      </c>
      <c r="F10" s="13">
        <f>D10*E10</f>
        <v>0.76</v>
      </c>
      <c r="G10" s="2">
        <v>2</v>
      </c>
      <c r="H10" s="10"/>
      <c r="I10" s="13">
        <f>F10*G10-H10</f>
        <v>1.52</v>
      </c>
      <c r="J10" s="2">
        <v>3</v>
      </c>
      <c r="K10" s="2">
        <v>21</v>
      </c>
      <c r="L10" s="11">
        <f>I10*J10*K10</f>
        <v>95.76</v>
      </c>
      <c r="M10" s="10"/>
      <c r="N10" s="10"/>
      <c r="O10" s="10"/>
      <c r="P10" s="2" t="s">
        <v>41</v>
      </c>
      <c r="Q10" s="12" t="s">
        <v>41</v>
      </c>
    </row>
    <row r="11" spans="1:17" ht="18" customHeight="1">
      <c r="A11" s="10" t="s">
        <v>42</v>
      </c>
      <c r="B11" s="10"/>
      <c r="C11" s="10"/>
      <c r="D11" s="13">
        <v>13.4</v>
      </c>
      <c r="E11" s="13">
        <v>4.25</v>
      </c>
      <c r="F11" s="13">
        <f>D11*E11</f>
        <v>56.95</v>
      </c>
      <c r="G11" s="2">
        <v>1</v>
      </c>
      <c r="H11" s="33">
        <f>I9+I10</f>
        <v>11.78</v>
      </c>
      <c r="I11" s="13">
        <f>F11*G11-H11</f>
        <v>45.17</v>
      </c>
      <c r="J11" s="2">
        <v>0.6</v>
      </c>
      <c r="K11" s="2">
        <v>21</v>
      </c>
      <c r="L11" s="11">
        <f>I11*J11*K11</f>
        <v>569.142</v>
      </c>
      <c r="M11" s="10"/>
      <c r="N11" s="10"/>
      <c r="O11" s="10"/>
      <c r="P11" s="2" t="s">
        <v>41</v>
      </c>
      <c r="Q11" s="12" t="s">
        <v>41</v>
      </c>
    </row>
    <row r="12" spans="1:17" ht="18" customHeight="1">
      <c r="A12" s="10" t="s">
        <v>49</v>
      </c>
      <c r="B12" s="10"/>
      <c r="C12" s="10"/>
      <c r="D12" s="13"/>
      <c r="E12" s="13"/>
      <c r="F12" s="13">
        <v>25</v>
      </c>
      <c r="G12" s="2">
        <v>1</v>
      </c>
      <c r="H12" s="10"/>
      <c r="I12" s="13">
        <f>F12*G12-H12</f>
        <v>25</v>
      </c>
      <c r="J12" s="2">
        <v>0.47</v>
      </c>
      <c r="K12" s="2">
        <v>9</v>
      </c>
      <c r="L12" s="11">
        <f>I12*J12*K12</f>
        <v>105.75</v>
      </c>
      <c r="M12" s="10"/>
      <c r="N12" s="10"/>
      <c r="O12" s="10"/>
      <c r="P12" s="2" t="s">
        <v>41</v>
      </c>
      <c r="Q12" s="12" t="s">
        <v>41</v>
      </c>
    </row>
    <row r="13" spans="1:17" ht="18" customHeight="1">
      <c r="A13" s="10" t="s">
        <v>51</v>
      </c>
      <c r="B13" s="10"/>
      <c r="C13" s="10"/>
      <c r="D13" s="13"/>
      <c r="E13" s="13"/>
      <c r="F13" s="13">
        <v>25</v>
      </c>
      <c r="G13" s="2">
        <v>1</v>
      </c>
      <c r="H13" s="10"/>
      <c r="I13" s="13">
        <f>F13*G13-H13</f>
        <v>25</v>
      </c>
      <c r="J13" s="2">
        <v>0.38</v>
      </c>
      <c r="K13" s="2">
        <v>21</v>
      </c>
      <c r="L13" s="11">
        <f>I13*J13*K13</f>
        <v>199.5</v>
      </c>
      <c r="M13" s="10"/>
      <c r="N13" s="10"/>
      <c r="O13" s="10"/>
      <c r="P13" s="2" t="s">
        <v>41</v>
      </c>
      <c r="Q13" s="12" t="s">
        <v>41</v>
      </c>
    </row>
    <row r="14" spans="1:17" ht="18" customHeight="1">
      <c r="A14" s="10"/>
      <c r="B14" s="10"/>
      <c r="C14" s="10"/>
      <c r="D14" s="13"/>
      <c r="E14" s="13"/>
      <c r="F14" s="13" t="s">
        <v>41</v>
      </c>
      <c r="G14" s="2"/>
      <c r="H14" s="10"/>
      <c r="I14" s="13" t="s">
        <v>41</v>
      </c>
      <c r="J14" s="2"/>
      <c r="K14" s="2"/>
      <c r="L14" s="11">
        <f>SUM(L9:L13)</f>
        <v>1616.5320000000002</v>
      </c>
      <c r="M14" s="10">
        <v>15</v>
      </c>
      <c r="N14" s="10">
        <v>0</v>
      </c>
      <c r="O14" s="10">
        <v>5</v>
      </c>
      <c r="P14" s="2">
        <f>1+0.01*(M14+N14+O14)</f>
        <v>1.2</v>
      </c>
      <c r="Q14" s="12">
        <f>L14*P14</f>
        <v>1939.8384</v>
      </c>
    </row>
    <row r="15" spans="1:17" ht="18" customHeight="1">
      <c r="A15" s="10" t="s">
        <v>41</v>
      </c>
      <c r="B15" s="10"/>
      <c r="C15" s="10"/>
      <c r="D15" s="13" t="s">
        <v>53</v>
      </c>
      <c r="E15" s="13" t="s">
        <v>41</v>
      </c>
      <c r="F15" s="13">
        <v>2.5</v>
      </c>
      <c r="G15" s="2" t="s">
        <v>54</v>
      </c>
      <c r="H15" s="10">
        <v>106</v>
      </c>
      <c r="I15" s="13" t="s">
        <v>54</v>
      </c>
      <c r="J15" s="2">
        <v>1.29</v>
      </c>
      <c r="K15" s="2" t="s">
        <v>54</v>
      </c>
      <c r="L15" s="13">
        <v>0.24</v>
      </c>
      <c r="M15" s="10" t="s">
        <v>54</v>
      </c>
      <c r="N15" s="10">
        <v>21</v>
      </c>
      <c r="O15" s="10"/>
      <c r="P15" s="2" t="s">
        <v>41</v>
      </c>
      <c r="Q15" s="12">
        <f>F15*H15*J15*L15*N15</f>
        <v>1722.924</v>
      </c>
    </row>
    <row r="16" spans="1:17" ht="18" customHeight="1">
      <c r="A16" s="10"/>
      <c r="B16" s="10"/>
      <c r="C16" s="10"/>
      <c r="D16" s="13"/>
      <c r="E16" s="13"/>
      <c r="F16" s="13" t="s">
        <v>41</v>
      </c>
      <c r="G16" s="2"/>
      <c r="H16" s="10"/>
      <c r="I16" s="13" t="s">
        <v>41</v>
      </c>
      <c r="J16" s="2"/>
      <c r="K16" s="2"/>
      <c r="L16" s="11" t="s">
        <v>41</v>
      </c>
      <c r="M16" s="10"/>
      <c r="N16" s="10"/>
      <c r="O16" s="10"/>
      <c r="P16" s="2" t="s">
        <v>41</v>
      </c>
      <c r="Q16" s="12">
        <f>SUM(Q14:Q15)</f>
        <v>3662.7624</v>
      </c>
    </row>
    <row r="17" spans="1:17" ht="18" customHeight="1">
      <c r="A17" s="16" t="s">
        <v>87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</row>
    <row r="18" spans="1:17" ht="18" customHeight="1">
      <c r="A18" s="10" t="s">
        <v>50</v>
      </c>
      <c r="B18" s="10" t="s">
        <v>41</v>
      </c>
      <c r="C18" s="10"/>
      <c r="D18" s="13">
        <v>3.6</v>
      </c>
      <c r="E18" s="13">
        <v>2.2</v>
      </c>
      <c r="F18" s="13">
        <f>D18*E18</f>
        <v>7.920000000000001</v>
      </c>
      <c r="G18" s="2">
        <v>1</v>
      </c>
      <c r="H18" s="10"/>
      <c r="I18" s="13">
        <f>F18*G18-H18</f>
        <v>7.920000000000001</v>
      </c>
      <c r="J18" s="2">
        <v>3</v>
      </c>
      <c r="K18" s="2">
        <v>21</v>
      </c>
      <c r="L18" s="11">
        <f>I18*J18*K18</f>
        <v>498.96000000000004</v>
      </c>
      <c r="M18" s="10"/>
      <c r="N18" s="10"/>
      <c r="O18" s="10"/>
      <c r="P18" s="2" t="s">
        <v>41</v>
      </c>
      <c r="Q18" s="12" t="s">
        <v>41</v>
      </c>
    </row>
    <row r="19" spans="1:17" ht="18" customHeight="1">
      <c r="A19" s="10" t="s">
        <v>50</v>
      </c>
      <c r="B19" s="10" t="s">
        <v>41</v>
      </c>
      <c r="C19" s="10"/>
      <c r="D19" s="13">
        <v>3.6</v>
      </c>
      <c r="E19" s="13">
        <v>2.2</v>
      </c>
      <c r="F19" s="13">
        <f>D19*E19</f>
        <v>7.920000000000001</v>
      </c>
      <c r="G19" s="2">
        <v>1</v>
      </c>
      <c r="H19" s="10"/>
      <c r="I19" s="13">
        <f>F19*G19-H19</f>
        <v>7.920000000000001</v>
      </c>
      <c r="J19" s="2">
        <v>3</v>
      </c>
      <c r="K19" s="2">
        <v>21</v>
      </c>
      <c r="L19" s="11">
        <f>I19*J19*K19</f>
        <v>498.96000000000004</v>
      </c>
      <c r="M19" s="10"/>
      <c r="N19" s="10"/>
      <c r="O19" s="10"/>
      <c r="P19" s="2" t="s">
        <v>41</v>
      </c>
      <c r="Q19" s="12" t="s">
        <v>41</v>
      </c>
    </row>
    <row r="20" spans="1:17" ht="18" customHeight="1">
      <c r="A20" s="10" t="s">
        <v>42</v>
      </c>
      <c r="B20" s="10"/>
      <c r="C20" s="10"/>
      <c r="D20" s="13">
        <v>7.2</v>
      </c>
      <c r="E20" s="13">
        <v>4.25</v>
      </c>
      <c r="F20" s="13">
        <f>D20*E20</f>
        <v>30.6</v>
      </c>
      <c r="G20" s="2">
        <v>1</v>
      </c>
      <c r="H20" s="33">
        <f>I18+I19</f>
        <v>15.840000000000002</v>
      </c>
      <c r="I20" s="13">
        <f>F20*G20-H20</f>
        <v>14.76</v>
      </c>
      <c r="J20" s="2">
        <v>0.6</v>
      </c>
      <c r="K20" s="2">
        <v>21</v>
      </c>
      <c r="L20" s="11">
        <f>I20*J20*K20</f>
        <v>185.976</v>
      </c>
      <c r="M20" s="10"/>
      <c r="N20" s="10"/>
      <c r="O20" s="10"/>
      <c r="P20" s="2" t="s">
        <v>41</v>
      </c>
      <c r="Q20" s="12" t="s">
        <v>41</v>
      </c>
    </row>
    <row r="21" spans="1:17" ht="18" customHeight="1">
      <c r="A21" s="10" t="s">
        <v>49</v>
      </c>
      <c r="B21" s="10"/>
      <c r="C21" s="10"/>
      <c r="D21" s="13"/>
      <c r="E21" s="13"/>
      <c r="F21" s="13">
        <v>30</v>
      </c>
      <c r="G21" s="2">
        <v>1</v>
      </c>
      <c r="H21" s="10"/>
      <c r="I21" s="13">
        <f>F21*G21-H21</f>
        <v>30</v>
      </c>
      <c r="J21" s="2">
        <v>0.47</v>
      </c>
      <c r="K21" s="2">
        <v>9</v>
      </c>
      <c r="L21" s="11">
        <f>I21*J21*K21</f>
        <v>126.89999999999999</v>
      </c>
      <c r="M21" s="10"/>
      <c r="N21" s="10"/>
      <c r="O21" s="10"/>
      <c r="P21" s="2" t="s">
        <v>41</v>
      </c>
      <c r="Q21" s="12" t="s">
        <v>41</v>
      </c>
    </row>
    <row r="22" spans="1:17" ht="18" customHeight="1">
      <c r="A22" s="10" t="s">
        <v>51</v>
      </c>
      <c r="B22" s="10"/>
      <c r="C22" s="10"/>
      <c r="D22" s="13"/>
      <c r="E22" s="13"/>
      <c r="F22" s="13">
        <v>30</v>
      </c>
      <c r="G22" s="2">
        <v>1</v>
      </c>
      <c r="H22" s="10"/>
      <c r="I22" s="13">
        <f>F22*G22-H22</f>
        <v>30</v>
      </c>
      <c r="J22" s="2">
        <v>0.38</v>
      </c>
      <c r="K22" s="2">
        <v>21</v>
      </c>
      <c r="L22" s="11">
        <f>I22*J22*K22</f>
        <v>239.4</v>
      </c>
      <c r="M22" s="10"/>
      <c r="N22" s="10"/>
      <c r="O22" s="10"/>
      <c r="P22" s="2" t="s">
        <v>41</v>
      </c>
      <c r="Q22" s="12" t="s">
        <v>41</v>
      </c>
    </row>
    <row r="23" spans="1:17" ht="18" customHeight="1">
      <c r="A23" s="10"/>
      <c r="B23" s="10"/>
      <c r="C23" s="10"/>
      <c r="D23" s="13"/>
      <c r="E23" s="13"/>
      <c r="F23" s="13" t="s">
        <v>41</v>
      </c>
      <c r="G23" s="2"/>
      <c r="H23" s="10"/>
      <c r="I23" s="13" t="s">
        <v>41</v>
      </c>
      <c r="J23" s="2"/>
      <c r="K23" s="2"/>
      <c r="L23" s="11">
        <f>SUM(L18:L22)</f>
        <v>1550.1960000000004</v>
      </c>
      <c r="M23" s="10">
        <v>15</v>
      </c>
      <c r="N23" s="10">
        <v>0</v>
      </c>
      <c r="O23" s="10">
        <v>5</v>
      </c>
      <c r="P23" s="2">
        <f>1+0.01*(M23+N23+O23)</f>
        <v>1.2</v>
      </c>
      <c r="Q23" s="12">
        <f>L23*P23</f>
        <v>1860.2352000000003</v>
      </c>
    </row>
    <row r="24" spans="1:17" ht="18" customHeight="1">
      <c r="A24" s="10" t="s">
        <v>41</v>
      </c>
      <c r="B24" s="10"/>
      <c r="C24" s="10"/>
      <c r="D24" s="13" t="s">
        <v>53</v>
      </c>
      <c r="E24" s="13" t="s">
        <v>41</v>
      </c>
      <c r="F24" s="13">
        <v>2.5</v>
      </c>
      <c r="G24" s="2" t="s">
        <v>54</v>
      </c>
      <c r="H24" s="10">
        <v>106</v>
      </c>
      <c r="I24" s="13" t="s">
        <v>54</v>
      </c>
      <c r="J24" s="2">
        <v>1.29</v>
      </c>
      <c r="K24" s="2" t="s">
        <v>54</v>
      </c>
      <c r="L24" s="13">
        <v>0.24</v>
      </c>
      <c r="M24" s="10" t="s">
        <v>54</v>
      </c>
      <c r="N24" s="10">
        <v>21</v>
      </c>
      <c r="O24" s="10"/>
      <c r="P24" s="2" t="s">
        <v>41</v>
      </c>
      <c r="Q24" s="12">
        <f>F24*H24*J24*L24*N24</f>
        <v>1722.924</v>
      </c>
    </row>
    <row r="25" spans="1:17" ht="18" customHeight="1">
      <c r="A25" s="10"/>
      <c r="B25" s="10"/>
      <c r="C25" s="10"/>
      <c r="D25" s="13"/>
      <c r="E25" s="13"/>
      <c r="F25" s="13" t="s">
        <v>41</v>
      </c>
      <c r="G25" s="2"/>
      <c r="H25" s="10"/>
      <c r="I25" s="13" t="s">
        <v>41</v>
      </c>
      <c r="J25" s="2"/>
      <c r="K25" s="2"/>
      <c r="L25" s="11" t="s">
        <v>41</v>
      </c>
      <c r="M25" s="10"/>
      <c r="N25" s="10"/>
      <c r="O25" s="10"/>
      <c r="P25" s="2" t="s">
        <v>41</v>
      </c>
      <c r="Q25" s="12">
        <f>SUM(Q23:Q24)</f>
        <v>3583.1592</v>
      </c>
    </row>
    <row r="26" spans="1:17" ht="18" customHeight="1">
      <c r="A26" s="16" t="s">
        <v>89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ht="18" customHeight="1">
      <c r="A27" s="10" t="s">
        <v>40</v>
      </c>
      <c r="B27" s="10" t="s">
        <v>41</v>
      </c>
      <c r="C27" s="10"/>
      <c r="D27" s="13">
        <v>3.6</v>
      </c>
      <c r="E27" s="13">
        <v>0.95</v>
      </c>
      <c r="F27" s="13">
        <f>D27*E27</f>
        <v>3.42</v>
      </c>
      <c r="G27" s="2">
        <v>4</v>
      </c>
      <c r="H27" s="10"/>
      <c r="I27" s="13">
        <f>F27*G27-H27</f>
        <v>13.68</v>
      </c>
      <c r="J27" s="2">
        <v>3</v>
      </c>
      <c r="K27" s="2">
        <v>21</v>
      </c>
      <c r="L27" s="11">
        <f>I27*J27*K27</f>
        <v>861.84</v>
      </c>
      <c r="M27" s="10"/>
      <c r="N27" s="10"/>
      <c r="O27" s="10"/>
      <c r="P27" s="2" t="s">
        <v>41</v>
      </c>
      <c r="Q27" s="12" t="s">
        <v>41</v>
      </c>
    </row>
    <row r="28" spans="1:17" ht="18" customHeight="1">
      <c r="A28" s="10" t="s">
        <v>42</v>
      </c>
      <c r="B28" s="10"/>
      <c r="C28" s="10"/>
      <c r="D28" s="13">
        <v>20</v>
      </c>
      <c r="E28" s="13">
        <v>4.25</v>
      </c>
      <c r="F28" s="13">
        <f>D28*E28</f>
        <v>85</v>
      </c>
      <c r="G28" s="2">
        <v>1</v>
      </c>
      <c r="H28" s="33">
        <f>I27</f>
        <v>13.68</v>
      </c>
      <c r="I28" s="13">
        <f>F28*G28-H28</f>
        <v>71.32</v>
      </c>
      <c r="J28" s="2">
        <v>0.6</v>
      </c>
      <c r="K28" s="2">
        <v>21</v>
      </c>
      <c r="L28" s="11">
        <f>I28*J28*K28</f>
        <v>898.6319999999998</v>
      </c>
      <c r="M28" s="10"/>
      <c r="N28" s="10"/>
      <c r="O28" s="10"/>
      <c r="P28" s="2" t="s">
        <v>41</v>
      </c>
      <c r="Q28" s="12" t="s">
        <v>41</v>
      </c>
    </row>
    <row r="29" spans="1:17" ht="18" customHeight="1">
      <c r="A29" s="10" t="s">
        <v>49</v>
      </c>
      <c r="B29" s="10"/>
      <c r="C29" s="10"/>
      <c r="D29" s="13"/>
      <c r="E29" s="13"/>
      <c r="F29" s="13">
        <v>25</v>
      </c>
      <c r="G29" s="2">
        <v>1</v>
      </c>
      <c r="H29" s="10"/>
      <c r="I29" s="13">
        <f>F29*G29-H29</f>
        <v>25</v>
      </c>
      <c r="J29" s="2">
        <v>0.47</v>
      </c>
      <c r="K29" s="2">
        <v>9</v>
      </c>
      <c r="L29" s="11">
        <f>I29*J29*K29</f>
        <v>105.75</v>
      </c>
      <c r="M29" s="10"/>
      <c r="N29" s="10"/>
      <c r="O29" s="10"/>
      <c r="P29" s="2" t="s">
        <v>41</v>
      </c>
      <c r="Q29" s="12" t="s">
        <v>41</v>
      </c>
    </row>
    <row r="30" spans="1:17" ht="18" customHeight="1">
      <c r="A30" s="10" t="s">
        <v>51</v>
      </c>
      <c r="B30" s="10"/>
      <c r="C30" s="10"/>
      <c r="D30" s="13"/>
      <c r="E30" s="13"/>
      <c r="F30" s="13">
        <v>25</v>
      </c>
      <c r="G30" s="2">
        <v>1</v>
      </c>
      <c r="H30" s="10"/>
      <c r="I30" s="13">
        <f>F30*G30-H30</f>
        <v>25</v>
      </c>
      <c r="J30" s="2">
        <v>0.38</v>
      </c>
      <c r="K30" s="2">
        <v>21</v>
      </c>
      <c r="L30" s="11">
        <f>I30*J30*K30</f>
        <v>199.5</v>
      </c>
      <c r="M30" s="10"/>
      <c r="N30" s="10"/>
      <c r="O30" s="10"/>
      <c r="P30" s="2" t="s">
        <v>41</v>
      </c>
      <c r="Q30" s="12" t="s">
        <v>41</v>
      </c>
    </row>
    <row r="31" spans="1:17" ht="18" customHeight="1">
      <c r="A31" s="10"/>
      <c r="B31" s="10"/>
      <c r="C31" s="10"/>
      <c r="D31" s="13"/>
      <c r="E31" s="13"/>
      <c r="F31" s="13" t="s">
        <v>41</v>
      </c>
      <c r="G31" s="2"/>
      <c r="H31" s="10"/>
      <c r="I31" s="13" t="s">
        <v>41</v>
      </c>
      <c r="J31" s="2"/>
      <c r="K31" s="2"/>
      <c r="L31" s="11">
        <f>SUM(L27:L30)</f>
        <v>2065.7219999999998</v>
      </c>
      <c r="M31" s="10">
        <v>15</v>
      </c>
      <c r="N31" s="10">
        <v>0</v>
      </c>
      <c r="O31" s="10">
        <v>5</v>
      </c>
      <c r="P31" s="2">
        <f>1+0.01*(M31+N31+O31)</f>
        <v>1.2</v>
      </c>
      <c r="Q31" s="12">
        <f>L31*P31</f>
        <v>2478.8663999999994</v>
      </c>
    </row>
    <row r="32" spans="1:17" ht="18" customHeight="1">
      <c r="A32" s="10" t="s">
        <v>41</v>
      </c>
      <c r="B32" s="10"/>
      <c r="C32" s="10"/>
      <c r="D32" s="13" t="s">
        <v>53</v>
      </c>
      <c r="E32" s="13" t="s">
        <v>41</v>
      </c>
      <c r="F32" s="13">
        <v>2.5</v>
      </c>
      <c r="G32" s="2" t="s">
        <v>54</v>
      </c>
      <c r="H32" s="10">
        <v>210</v>
      </c>
      <c r="I32" s="13" t="s">
        <v>54</v>
      </c>
      <c r="J32" s="2">
        <v>1.29</v>
      </c>
      <c r="K32" s="2" t="s">
        <v>54</v>
      </c>
      <c r="L32" s="13">
        <v>0.24</v>
      </c>
      <c r="M32" s="10" t="s">
        <v>54</v>
      </c>
      <c r="N32" s="10">
        <v>21</v>
      </c>
      <c r="O32" s="10"/>
      <c r="P32" s="2" t="s">
        <v>41</v>
      </c>
      <c r="Q32" s="12">
        <f>F32*H32*J32*L32*N32</f>
        <v>3413.3399999999997</v>
      </c>
    </row>
    <row r="33" spans="1:17" ht="18" customHeight="1">
      <c r="A33" s="10"/>
      <c r="B33" s="10"/>
      <c r="C33" s="10"/>
      <c r="D33" s="13"/>
      <c r="E33" s="13"/>
      <c r="F33" s="13" t="s">
        <v>41</v>
      </c>
      <c r="G33" s="2"/>
      <c r="H33" s="10"/>
      <c r="I33" s="13" t="s">
        <v>41</v>
      </c>
      <c r="J33" s="2"/>
      <c r="K33" s="2"/>
      <c r="L33" s="11" t="s">
        <v>41</v>
      </c>
      <c r="M33" s="10"/>
      <c r="N33" s="10"/>
      <c r="O33" s="10"/>
      <c r="P33" s="2" t="s">
        <v>41</v>
      </c>
      <c r="Q33" s="12">
        <f>SUM(Q31:Q32)</f>
        <v>5892.206399999999</v>
      </c>
    </row>
  </sheetData>
  <mergeCells count="12">
    <mergeCell ref="O1:P1"/>
    <mergeCell ref="O2:P2"/>
    <mergeCell ref="A26:Q26"/>
    <mergeCell ref="A17:Q17"/>
    <mergeCell ref="F1:N3"/>
    <mergeCell ref="A4:C4"/>
    <mergeCell ref="D4:H4"/>
    <mergeCell ref="O3:P3"/>
    <mergeCell ref="A8:Q8"/>
    <mergeCell ref="A1:E3"/>
    <mergeCell ref="I4:L4"/>
    <mergeCell ref="M4:P4"/>
  </mergeCells>
  <printOptions/>
  <pageMargins left="0.4" right="0.37" top="1" bottom="0.51" header="0.5" footer="0.5"/>
  <pageSetup horizontalDpi="360" verticalDpi="36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8" sqref="A18:Q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00390625" style="0" customWidth="1"/>
    <col min="4" max="4" width="5.28125" style="0" customWidth="1"/>
    <col min="5" max="5" width="5.7109375" style="0" customWidth="1"/>
    <col min="6" max="6" width="6.28125" style="0" customWidth="1"/>
    <col min="7" max="7" width="2.7109375" style="0" customWidth="1"/>
    <col min="8" max="8" width="5.8515625" style="0" customWidth="1"/>
    <col min="9" max="9" width="7.7109375" style="0" customWidth="1"/>
    <col min="10" max="10" width="5.00390625" style="0" customWidth="1"/>
    <col min="11" max="11" width="5.57421875" style="0" customWidth="1"/>
    <col min="12" max="12" width="11.28125" style="0" customWidth="1"/>
    <col min="13" max="13" width="3.7109375" style="0" customWidth="1"/>
    <col min="14" max="14" width="3.57421875" style="0" customWidth="1"/>
    <col min="15" max="15" width="4.28125" style="0" customWidth="1"/>
    <col min="16" max="16" width="5.140625" style="0" customWidth="1"/>
    <col min="17" max="17" width="12.140625" style="0" customWidth="1"/>
  </cols>
  <sheetData>
    <row r="1" spans="1:17" ht="18" customHeight="1">
      <c r="A1" s="19"/>
      <c r="B1" s="19"/>
      <c r="C1" s="19"/>
      <c r="D1" s="19"/>
      <c r="E1" s="19"/>
      <c r="F1" s="20" t="s">
        <v>57</v>
      </c>
      <c r="G1" s="21"/>
      <c r="H1" s="21"/>
      <c r="I1" s="21"/>
      <c r="J1" s="21"/>
      <c r="K1" s="21"/>
      <c r="L1" s="21"/>
      <c r="M1" s="21"/>
      <c r="N1" s="22"/>
      <c r="O1" s="31" t="s">
        <v>45</v>
      </c>
      <c r="P1" s="32"/>
      <c r="Q1" s="1">
        <v>11</v>
      </c>
    </row>
    <row r="2" spans="1:18" ht="18" customHeight="1">
      <c r="A2" s="19"/>
      <c r="B2" s="19"/>
      <c r="C2" s="19"/>
      <c r="D2" s="19"/>
      <c r="E2" s="19"/>
      <c r="F2" s="23"/>
      <c r="G2" s="24"/>
      <c r="H2" s="24"/>
      <c r="I2" s="24"/>
      <c r="J2" s="24"/>
      <c r="K2" s="24"/>
      <c r="L2" s="24"/>
      <c r="M2" s="24"/>
      <c r="N2" s="25"/>
      <c r="O2" s="31" t="s">
        <v>46</v>
      </c>
      <c r="P2" s="32"/>
      <c r="Q2" s="15" t="s">
        <v>58</v>
      </c>
      <c r="R2" t="s">
        <v>41</v>
      </c>
    </row>
    <row r="3" spans="1:17" ht="12.75">
      <c r="A3" s="19"/>
      <c r="B3" s="19"/>
      <c r="C3" s="19"/>
      <c r="D3" s="19"/>
      <c r="E3" s="19"/>
      <c r="F3" s="26"/>
      <c r="G3" s="27"/>
      <c r="H3" s="27"/>
      <c r="I3" s="27"/>
      <c r="J3" s="27"/>
      <c r="K3" s="27"/>
      <c r="L3" s="27"/>
      <c r="M3" s="27"/>
      <c r="N3" s="28"/>
      <c r="O3" s="31" t="s">
        <v>47</v>
      </c>
      <c r="P3" s="32"/>
      <c r="Q3" s="14" t="s">
        <v>41</v>
      </c>
    </row>
    <row r="4" spans="1:17" ht="30" customHeight="1">
      <c r="A4" s="29" t="s">
        <v>0</v>
      </c>
      <c r="B4" s="30"/>
      <c r="C4" s="30"/>
      <c r="D4" s="30" t="s">
        <v>3</v>
      </c>
      <c r="E4" s="30"/>
      <c r="F4" s="30"/>
      <c r="G4" s="30"/>
      <c r="H4" s="30"/>
      <c r="I4" s="30" t="s">
        <v>1</v>
      </c>
      <c r="J4" s="30"/>
      <c r="K4" s="30"/>
      <c r="L4" s="30"/>
      <c r="M4" s="30" t="s">
        <v>2</v>
      </c>
      <c r="N4" s="30"/>
      <c r="O4" s="30"/>
      <c r="P4" s="30"/>
      <c r="Q4" s="1"/>
    </row>
    <row r="5" spans="1:17" ht="71.2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3" t="s">
        <v>10</v>
      </c>
      <c r="H5" s="3" t="s">
        <v>11</v>
      </c>
      <c r="I5" s="5" t="s">
        <v>12</v>
      </c>
      <c r="J5" s="5" t="s">
        <v>13</v>
      </c>
      <c r="K5" s="3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</row>
    <row r="6" spans="1:17" ht="12.75">
      <c r="A6" s="6"/>
      <c r="B6" s="6"/>
      <c r="C6" s="6"/>
      <c r="D6" s="6"/>
      <c r="E6" s="6"/>
      <c r="F6" s="6" t="s">
        <v>21</v>
      </c>
      <c r="G6" s="6"/>
      <c r="H6" s="6"/>
      <c r="I6" s="6"/>
      <c r="J6" s="7" t="s">
        <v>22</v>
      </c>
      <c r="K6" s="7" t="s">
        <v>25</v>
      </c>
      <c r="L6" s="7" t="s">
        <v>23</v>
      </c>
      <c r="M6" s="6" t="s">
        <v>24</v>
      </c>
      <c r="N6" s="7" t="s">
        <v>26</v>
      </c>
      <c r="O6" s="7" t="s">
        <v>27</v>
      </c>
      <c r="P6" s="7" t="s">
        <v>28</v>
      </c>
      <c r="Q6" s="7" t="s">
        <v>29</v>
      </c>
    </row>
    <row r="7" spans="1:17" ht="63.75">
      <c r="A7" s="6"/>
      <c r="B7" s="6"/>
      <c r="C7" s="2" t="s">
        <v>30</v>
      </c>
      <c r="D7" s="2" t="s">
        <v>31</v>
      </c>
      <c r="E7" s="2" t="s">
        <v>31</v>
      </c>
      <c r="F7" s="2" t="s">
        <v>32</v>
      </c>
      <c r="G7" s="2" t="s">
        <v>33</v>
      </c>
      <c r="H7" s="2" t="s">
        <v>32</v>
      </c>
      <c r="I7" s="2" t="s">
        <v>32</v>
      </c>
      <c r="J7" s="8" t="s">
        <v>37</v>
      </c>
      <c r="K7" s="2" t="s">
        <v>35</v>
      </c>
      <c r="L7" s="8" t="s">
        <v>36</v>
      </c>
      <c r="M7" s="2" t="s">
        <v>38</v>
      </c>
      <c r="N7" s="2" t="s">
        <v>38</v>
      </c>
      <c r="O7" s="2" t="s">
        <v>38</v>
      </c>
      <c r="P7" s="2" t="s">
        <v>39</v>
      </c>
      <c r="Q7" s="9" t="s">
        <v>34</v>
      </c>
    </row>
    <row r="8" spans="1:17" ht="18" customHeight="1">
      <c r="A8" s="16" t="s">
        <v>90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" customHeight="1">
      <c r="A9" s="10" t="s">
        <v>40</v>
      </c>
      <c r="B9" s="10" t="s">
        <v>60</v>
      </c>
      <c r="C9" s="10"/>
      <c r="D9" s="13">
        <v>3.6</v>
      </c>
      <c r="E9" s="13">
        <v>0.95</v>
      </c>
      <c r="F9" s="13">
        <f>D9*E9</f>
        <v>3.42</v>
      </c>
      <c r="G9" s="2">
        <v>1</v>
      </c>
      <c r="H9" s="10"/>
      <c r="I9" s="13">
        <f>F9*G9-H9</f>
        <v>3.42</v>
      </c>
      <c r="J9" s="2">
        <v>3</v>
      </c>
      <c r="K9" s="2">
        <v>25</v>
      </c>
      <c r="L9" s="11">
        <f>I9*J9*K9</f>
        <v>256.5</v>
      </c>
      <c r="M9" s="10"/>
      <c r="N9" s="10"/>
      <c r="O9" s="10"/>
      <c r="P9" s="2" t="s">
        <v>41</v>
      </c>
      <c r="Q9" s="12" t="s">
        <v>41</v>
      </c>
    </row>
    <row r="10" spans="1:17" ht="18" customHeight="1">
      <c r="A10" s="10" t="s">
        <v>42</v>
      </c>
      <c r="B10" s="10"/>
      <c r="C10" s="10"/>
      <c r="D10" s="13">
        <v>13.4</v>
      </c>
      <c r="E10" s="13">
        <v>4.25</v>
      </c>
      <c r="F10" s="13">
        <f>D10*E10</f>
        <v>56.95</v>
      </c>
      <c r="G10" s="2">
        <v>1</v>
      </c>
      <c r="H10" s="33">
        <f>I9</f>
        <v>3.42</v>
      </c>
      <c r="I10" s="13">
        <f>F10*G10-H10</f>
        <v>53.53</v>
      </c>
      <c r="J10" s="2">
        <v>0.6</v>
      </c>
      <c r="K10" s="2">
        <v>25</v>
      </c>
      <c r="L10" s="11">
        <f>I10*J10*K10</f>
        <v>802.95</v>
      </c>
      <c r="M10" s="10"/>
      <c r="N10" s="10"/>
      <c r="O10" s="10"/>
      <c r="P10" s="2" t="s">
        <v>41</v>
      </c>
      <c r="Q10" s="12" t="s">
        <v>41</v>
      </c>
    </row>
    <row r="11" spans="1:17" ht="18" customHeight="1">
      <c r="A11" s="10" t="s">
        <v>43</v>
      </c>
      <c r="B11" s="10"/>
      <c r="C11" s="10"/>
      <c r="D11" s="13">
        <v>1</v>
      </c>
      <c r="E11" s="13">
        <v>2.2</v>
      </c>
      <c r="F11" s="13">
        <f>D11*E11</f>
        <v>2.2</v>
      </c>
      <c r="G11" s="2">
        <v>3</v>
      </c>
      <c r="H11" s="33" t="s">
        <v>41</v>
      </c>
      <c r="I11" s="13">
        <f>F11*G11</f>
        <v>6.6000000000000005</v>
      </c>
      <c r="J11" s="2">
        <v>2</v>
      </c>
      <c r="K11" s="2">
        <v>4</v>
      </c>
      <c r="L11" s="11">
        <f>I11*J11*K11</f>
        <v>52.800000000000004</v>
      </c>
      <c r="M11" s="10"/>
      <c r="N11" s="10"/>
      <c r="O11" s="10"/>
      <c r="P11" s="2" t="s">
        <v>41</v>
      </c>
      <c r="Q11" s="12" t="s">
        <v>41</v>
      </c>
    </row>
    <row r="12" spans="1:17" ht="18" customHeight="1">
      <c r="A12" s="10" t="s">
        <v>44</v>
      </c>
      <c r="B12" s="10"/>
      <c r="C12" s="10"/>
      <c r="D12" s="13">
        <v>13.4</v>
      </c>
      <c r="E12" s="13">
        <v>4.25</v>
      </c>
      <c r="F12" s="13">
        <f>D12*E12</f>
        <v>56.95</v>
      </c>
      <c r="G12" s="2">
        <v>1</v>
      </c>
      <c r="H12" s="33">
        <f>I11</f>
        <v>6.6000000000000005</v>
      </c>
      <c r="I12" s="13">
        <f>F12*G12-H12</f>
        <v>50.35</v>
      </c>
      <c r="J12" s="2">
        <v>1.6</v>
      </c>
      <c r="K12" s="2">
        <v>4</v>
      </c>
      <c r="L12" s="11">
        <f>I12*J12*K12</f>
        <v>322.24</v>
      </c>
      <c r="M12" s="10"/>
      <c r="N12" s="10"/>
      <c r="O12" s="10"/>
      <c r="P12" s="2" t="s">
        <v>41</v>
      </c>
      <c r="Q12" s="12" t="s">
        <v>41</v>
      </c>
    </row>
    <row r="13" spans="1:17" ht="18" customHeight="1">
      <c r="A13" s="10" t="s">
        <v>49</v>
      </c>
      <c r="B13" s="10"/>
      <c r="C13" s="10"/>
      <c r="D13" s="13"/>
      <c r="E13" s="13"/>
      <c r="F13" s="13">
        <v>38</v>
      </c>
      <c r="G13" s="2">
        <v>1</v>
      </c>
      <c r="H13" s="10"/>
      <c r="I13" s="13">
        <f>F13*G13-H13</f>
        <v>38</v>
      </c>
      <c r="J13" s="2">
        <v>0.47</v>
      </c>
      <c r="K13" s="2">
        <v>13</v>
      </c>
      <c r="L13" s="11">
        <f>I13*J13*K13</f>
        <v>232.18</v>
      </c>
      <c r="M13" s="10"/>
      <c r="N13" s="10"/>
      <c r="O13" s="10"/>
      <c r="P13" s="2" t="s">
        <v>41</v>
      </c>
      <c r="Q13" s="12" t="s">
        <v>41</v>
      </c>
    </row>
    <row r="14" spans="1:17" ht="18" customHeight="1">
      <c r="A14" s="10" t="s">
        <v>51</v>
      </c>
      <c r="B14" s="10"/>
      <c r="C14" s="10"/>
      <c r="D14" s="13"/>
      <c r="E14" s="13"/>
      <c r="F14" s="13">
        <v>38</v>
      </c>
      <c r="G14" s="2">
        <v>1</v>
      </c>
      <c r="H14" s="10"/>
      <c r="I14" s="13">
        <f>F14*G14-H14</f>
        <v>38</v>
      </c>
      <c r="J14" s="2">
        <v>0.38</v>
      </c>
      <c r="K14" s="2">
        <v>25</v>
      </c>
      <c r="L14" s="11">
        <f>I14*J14*K14</f>
        <v>361</v>
      </c>
      <c r="M14" s="10"/>
      <c r="N14" s="10"/>
      <c r="O14" s="10"/>
      <c r="P14" s="2" t="s">
        <v>41</v>
      </c>
      <c r="Q14" s="12" t="s">
        <v>41</v>
      </c>
    </row>
    <row r="15" spans="1:17" ht="18" customHeight="1">
      <c r="A15" s="10"/>
      <c r="B15" s="10"/>
      <c r="C15" s="10"/>
      <c r="D15" s="13"/>
      <c r="E15" s="13"/>
      <c r="F15" s="13" t="s">
        <v>41</v>
      </c>
      <c r="G15" s="2"/>
      <c r="H15" s="10"/>
      <c r="I15" s="13" t="s">
        <v>41</v>
      </c>
      <c r="J15" s="2"/>
      <c r="K15" s="2"/>
      <c r="L15" s="11">
        <f>SUM(L9:L14)</f>
        <v>2027.67</v>
      </c>
      <c r="M15" s="10">
        <v>15</v>
      </c>
      <c r="N15" s="10">
        <v>0</v>
      </c>
      <c r="O15" s="10">
        <v>5</v>
      </c>
      <c r="P15" s="2">
        <f>1+0.01*(M15+N15+O15)</f>
        <v>1.2</v>
      </c>
      <c r="Q15" s="12">
        <f>L15*P15</f>
        <v>2433.204</v>
      </c>
    </row>
    <row r="16" spans="1:17" ht="18" customHeight="1">
      <c r="A16" s="10" t="s">
        <v>41</v>
      </c>
      <c r="B16" s="10"/>
      <c r="C16" s="10"/>
      <c r="D16" s="13" t="s">
        <v>53</v>
      </c>
      <c r="E16" s="13" t="s">
        <v>41</v>
      </c>
      <c r="F16" s="13">
        <v>2.5</v>
      </c>
      <c r="G16" s="2" t="s">
        <v>54</v>
      </c>
      <c r="H16" s="10">
        <v>161</v>
      </c>
      <c r="I16" s="13" t="s">
        <v>54</v>
      </c>
      <c r="J16" s="2">
        <v>1.29</v>
      </c>
      <c r="K16" s="2" t="s">
        <v>54</v>
      </c>
      <c r="L16" s="13">
        <v>0.24</v>
      </c>
      <c r="M16" s="10" t="s">
        <v>54</v>
      </c>
      <c r="N16" s="10">
        <v>25</v>
      </c>
      <c r="O16" s="10"/>
      <c r="P16" s="2" t="s">
        <v>41</v>
      </c>
      <c r="Q16" s="12">
        <f>F16*H16*J16*L16*N16</f>
        <v>3115.35</v>
      </c>
    </row>
    <row r="17" spans="1:17" ht="18" customHeight="1">
      <c r="A17" s="10"/>
      <c r="B17" s="10"/>
      <c r="C17" s="10"/>
      <c r="D17" s="13"/>
      <c r="E17" s="13"/>
      <c r="F17" s="13" t="s">
        <v>41</v>
      </c>
      <c r="G17" s="2"/>
      <c r="H17" s="10"/>
      <c r="I17" s="13" t="s">
        <v>41</v>
      </c>
      <c r="J17" s="2"/>
      <c r="K17" s="2"/>
      <c r="L17" s="11" t="s">
        <v>41</v>
      </c>
      <c r="M17" s="10"/>
      <c r="N17" s="10"/>
      <c r="O17" s="10"/>
      <c r="P17" s="2" t="s">
        <v>41</v>
      </c>
      <c r="Q17" s="12">
        <f>SUM(Q15:Q16)</f>
        <v>5548.554</v>
      </c>
    </row>
    <row r="18" spans="1:17" ht="18" customHeight="1">
      <c r="A18" s="16" t="s">
        <v>91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1:17" ht="18" customHeight="1">
      <c r="A19" s="10" t="s">
        <v>40</v>
      </c>
      <c r="B19" s="10" t="s">
        <v>60</v>
      </c>
      <c r="C19" s="10"/>
      <c r="D19" s="13">
        <v>3.6</v>
      </c>
      <c r="E19" s="13">
        <v>0.95</v>
      </c>
      <c r="F19" s="13">
        <f>D19*E19</f>
        <v>3.42</v>
      </c>
      <c r="G19" s="2">
        <v>1</v>
      </c>
      <c r="H19" s="10"/>
      <c r="I19" s="13">
        <f>F19*G19-H19</f>
        <v>3.42</v>
      </c>
      <c r="J19" s="2">
        <v>3</v>
      </c>
      <c r="K19" s="2">
        <v>21</v>
      </c>
      <c r="L19" s="11">
        <f>I19*J19*K19</f>
        <v>215.46</v>
      </c>
      <c r="M19" s="10"/>
      <c r="N19" s="10"/>
      <c r="O19" s="10"/>
      <c r="P19" s="2" t="s">
        <v>41</v>
      </c>
      <c r="Q19" s="12" t="s">
        <v>41</v>
      </c>
    </row>
    <row r="20" spans="1:17" ht="18" customHeight="1">
      <c r="A20" s="10" t="s">
        <v>42</v>
      </c>
      <c r="B20" s="10"/>
      <c r="C20" s="10"/>
      <c r="D20" s="13">
        <v>5</v>
      </c>
      <c r="E20" s="13">
        <v>4.25</v>
      </c>
      <c r="F20" s="13">
        <f>D20*E20</f>
        <v>21.25</v>
      </c>
      <c r="G20" s="2">
        <v>1</v>
      </c>
      <c r="H20" s="33">
        <f>I19</f>
        <v>3.42</v>
      </c>
      <c r="I20" s="13">
        <f>F20*G20-H20</f>
        <v>17.83</v>
      </c>
      <c r="J20" s="2">
        <v>0.6</v>
      </c>
      <c r="K20" s="2">
        <v>21</v>
      </c>
      <c r="L20" s="11">
        <f>I20*J20*K20</f>
        <v>224.65799999999996</v>
      </c>
      <c r="M20" s="10"/>
      <c r="N20" s="10"/>
      <c r="O20" s="10"/>
      <c r="P20" s="2" t="s">
        <v>41</v>
      </c>
      <c r="Q20" s="12" t="s">
        <v>41</v>
      </c>
    </row>
    <row r="21" spans="1:17" ht="18" customHeight="1">
      <c r="A21" s="10" t="s">
        <v>49</v>
      </c>
      <c r="B21" s="10"/>
      <c r="C21" s="10"/>
      <c r="D21" s="13"/>
      <c r="E21" s="13"/>
      <c r="F21" s="13">
        <v>20</v>
      </c>
      <c r="G21" s="2">
        <v>1</v>
      </c>
      <c r="H21" s="10"/>
      <c r="I21" s="13">
        <f>F21*G21-H21</f>
        <v>20</v>
      </c>
      <c r="J21" s="2">
        <v>0.47</v>
      </c>
      <c r="K21" s="2">
        <v>9</v>
      </c>
      <c r="L21" s="11">
        <f>I21*J21*K21</f>
        <v>84.6</v>
      </c>
      <c r="M21" s="10"/>
      <c r="N21" s="10"/>
      <c r="O21" s="10"/>
      <c r="P21" s="2" t="s">
        <v>41</v>
      </c>
      <c r="Q21" s="12" t="s">
        <v>41</v>
      </c>
    </row>
    <row r="22" spans="1:17" ht="18" customHeight="1">
      <c r="A22" s="10" t="s">
        <v>51</v>
      </c>
      <c r="B22" s="10"/>
      <c r="C22" s="10"/>
      <c r="D22" s="13"/>
      <c r="E22" s="13"/>
      <c r="F22" s="13">
        <v>20</v>
      </c>
      <c r="G22" s="2">
        <v>1</v>
      </c>
      <c r="H22" s="10"/>
      <c r="I22" s="13">
        <f>F22*G22-H22</f>
        <v>20</v>
      </c>
      <c r="J22" s="2">
        <v>0.38</v>
      </c>
      <c r="K22" s="2">
        <v>21</v>
      </c>
      <c r="L22" s="11">
        <f>I22*J22*K22</f>
        <v>159.6</v>
      </c>
      <c r="M22" s="10"/>
      <c r="N22" s="10"/>
      <c r="O22" s="10"/>
      <c r="P22" s="2" t="s">
        <v>41</v>
      </c>
      <c r="Q22" s="12" t="s">
        <v>41</v>
      </c>
    </row>
    <row r="23" spans="1:17" ht="18" customHeight="1">
      <c r="A23" s="10"/>
      <c r="B23" s="10"/>
      <c r="C23" s="10"/>
      <c r="D23" s="13"/>
      <c r="E23" s="13"/>
      <c r="F23" s="13" t="s">
        <v>41</v>
      </c>
      <c r="G23" s="2"/>
      <c r="H23" s="10"/>
      <c r="I23" s="13" t="s">
        <v>41</v>
      </c>
      <c r="J23" s="2"/>
      <c r="K23" s="2"/>
      <c r="L23" s="11">
        <f>SUM(L19:L22)</f>
        <v>684.318</v>
      </c>
      <c r="M23" s="10">
        <v>15</v>
      </c>
      <c r="N23" s="10">
        <v>0</v>
      </c>
      <c r="O23" s="10">
        <v>5</v>
      </c>
      <c r="P23" s="2">
        <f>1+0.01*(M23+N23+O23)</f>
        <v>1.2</v>
      </c>
      <c r="Q23" s="12">
        <f>L23*P23</f>
        <v>821.1816</v>
      </c>
    </row>
    <row r="24" spans="1:17" ht="18" customHeight="1">
      <c r="A24" s="10" t="s">
        <v>41</v>
      </c>
      <c r="B24" s="10"/>
      <c r="C24" s="10"/>
      <c r="D24" s="13" t="s">
        <v>53</v>
      </c>
      <c r="E24" s="13" t="s">
        <v>41</v>
      </c>
      <c r="F24" s="13">
        <v>2.5</v>
      </c>
      <c r="G24" s="2" t="s">
        <v>54</v>
      </c>
      <c r="H24" s="10">
        <v>161</v>
      </c>
      <c r="I24" s="13" t="s">
        <v>54</v>
      </c>
      <c r="J24" s="2">
        <v>1.29</v>
      </c>
      <c r="K24" s="2" t="s">
        <v>54</v>
      </c>
      <c r="L24" s="13">
        <v>0.24</v>
      </c>
      <c r="M24" s="10" t="s">
        <v>54</v>
      </c>
      <c r="N24" s="10">
        <v>21</v>
      </c>
      <c r="O24" s="10"/>
      <c r="P24" s="2" t="s">
        <v>41</v>
      </c>
      <c r="Q24" s="12">
        <f>F24*H24*J24*L24*N24</f>
        <v>2616.8940000000002</v>
      </c>
    </row>
    <row r="25" spans="1:17" ht="18" customHeight="1">
      <c r="A25" s="10"/>
      <c r="B25" s="10"/>
      <c r="C25" s="10"/>
      <c r="D25" s="13"/>
      <c r="E25" s="13"/>
      <c r="F25" s="13" t="s">
        <v>41</v>
      </c>
      <c r="G25" s="2"/>
      <c r="H25" s="10"/>
      <c r="I25" s="13" t="s">
        <v>41</v>
      </c>
      <c r="J25" s="2"/>
      <c r="K25" s="2"/>
      <c r="L25" s="11" t="s">
        <v>41</v>
      </c>
      <c r="M25" s="10"/>
      <c r="N25" s="10"/>
      <c r="O25" s="10"/>
      <c r="P25" s="2" t="s">
        <v>41</v>
      </c>
      <c r="Q25" s="12">
        <f>SUM(Q23:Q24)</f>
        <v>3438.0756</v>
      </c>
    </row>
    <row r="26" spans="1:17" ht="18" customHeight="1">
      <c r="A26" s="16" t="s">
        <v>92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ht="18" customHeight="1">
      <c r="A27" s="10" t="s">
        <v>43</v>
      </c>
      <c r="B27" s="10"/>
      <c r="C27" s="10"/>
      <c r="D27" s="13">
        <v>1</v>
      </c>
      <c r="E27" s="13">
        <v>2.2</v>
      </c>
      <c r="F27" s="13">
        <f>D27*E27</f>
        <v>2.2</v>
      </c>
      <c r="G27" s="2">
        <v>1</v>
      </c>
      <c r="H27" s="33" t="s">
        <v>41</v>
      </c>
      <c r="I27" s="13">
        <f>F27*G27</f>
        <v>2.2</v>
      </c>
      <c r="J27" s="2">
        <v>2</v>
      </c>
      <c r="K27" s="2">
        <v>8</v>
      </c>
      <c r="L27" s="11">
        <f>I27*J27*K27</f>
        <v>35.2</v>
      </c>
      <c r="M27" s="10"/>
      <c r="N27" s="10"/>
      <c r="O27" s="10"/>
      <c r="P27" s="2" t="s">
        <v>41</v>
      </c>
      <c r="Q27" s="12" t="s">
        <v>41</v>
      </c>
    </row>
    <row r="28" spans="1:17" ht="18" customHeight="1">
      <c r="A28" s="10" t="s">
        <v>44</v>
      </c>
      <c r="B28" s="10"/>
      <c r="C28" s="10"/>
      <c r="D28" s="13">
        <v>10</v>
      </c>
      <c r="E28" s="13">
        <v>4.25</v>
      </c>
      <c r="F28" s="13">
        <f>D28*E28</f>
        <v>42.5</v>
      </c>
      <c r="G28" s="2">
        <v>1</v>
      </c>
      <c r="H28" s="33">
        <f>I27</f>
        <v>2.2</v>
      </c>
      <c r="I28" s="13">
        <f>F28*G28-H28</f>
        <v>40.3</v>
      </c>
      <c r="J28" s="2">
        <v>1.6</v>
      </c>
      <c r="K28" s="2">
        <v>8</v>
      </c>
      <c r="L28" s="11">
        <f>I28*J28*K28</f>
        <v>515.84</v>
      </c>
      <c r="M28" s="10"/>
      <c r="N28" s="10"/>
      <c r="O28" s="10"/>
      <c r="P28" s="2" t="s">
        <v>41</v>
      </c>
      <c r="Q28" s="12" t="s">
        <v>41</v>
      </c>
    </row>
    <row r="29" spans="1:17" ht="18" customHeight="1">
      <c r="A29" s="10" t="s">
        <v>49</v>
      </c>
      <c r="B29" s="10"/>
      <c r="C29" s="10"/>
      <c r="D29" s="13"/>
      <c r="E29" s="13"/>
      <c r="F29" s="13">
        <v>16</v>
      </c>
      <c r="G29" s="2">
        <v>1</v>
      </c>
      <c r="H29" s="10"/>
      <c r="I29" s="13">
        <f>F29*G29-H29</f>
        <v>16</v>
      </c>
      <c r="J29" s="2">
        <v>0.47</v>
      </c>
      <c r="K29" s="2">
        <v>17</v>
      </c>
      <c r="L29" s="11">
        <f>I29*J29*K29</f>
        <v>127.83999999999999</v>
      </c>
      <c r="M29" s="10"/>
      <c r="N29" s="10"/>
      <c r="O29" s="10"/>
      <c r="P29" s="2" t="s">
        <v>41</v>
      </c>
      <c r="Q29" s="12" t="s">
        <v>41</v>
      </c>
    </row>
    <row r="30" spans="1:17" ht="18" customHeight="1">
      <c r="A30" s="10" t="s">
        <v>51</v>
      </c>
      <c r="B30" s="10"/>
      <c r="C30" s="10"/>
      <c r="D30" s="13"/>
      <c r="E30" s="13"/>
      <c r="F30" s="13">
        <v>16</v>
      </c>
      <c r="G30" s="2">
        <v>1</v>
      </c>
      <c r="H30" s="10"/>
      <c r="I30" s="13">
        <f>F30*G30-H30</f>
        <v>16</v>
      </c>
      <c r="J30" s="2">
        <v>0.38</v>
      </c>
      <c r="K30" s="2">
        <v>29</v>
      </c>
      <c r="L30" s="11">
        <f>I30*J30*K30</f>
        <v>176.32</v>
      </c>
      <c r="M30" s="10"/>
      <c r="N30" s="10"/>
      <c r="O30" s="10"/>
      <c r="P30" s="2" t="s">
        <v>41</v>
      </c>
      <c r="Q30" s="12" t="s">
        <v>41</v>
      </c>
    </row>
    <row r="31" spans="1:17" ht="18" customHeight="1">
      <c r="A31" s="10"/>
      <c r="B31" s="10"/>
      <c r="C31" s="10"/>
      <c r="D31" s="13"/>
      <c r="E31" s="13"/>
      <c r="F31" s="13" t="s">
        <v>41</v>
      </c>
      <c r="G31" s="2"/>
      <c r="H31" s="10"/>
      <c r="I31" s="13" t="s">
        <v>41</v>
      </c>
      <c r="J31" s="2"/>
      <c r="K31" s="2"/>
      <c r="L31" s="11">
        <f>SUM(L27:L30)</f>
        <v>855.2</v>
      </c>
      <c r="M31" s="10">
        <v>15</v>
      </c>
      <c r="N31" s="10">
        <v>0</v>
      </c>
      <c r="O31" s="10">
        <v>5</v>
      </c>
      <c r="P31" s="2">
        <f>1+0.01*(M31+N31+O31)</f>
        <v>1.2</v>
      </c>
      <c r="Q31" s="12">
        <f>L31*P31</f>
        <v>1026.24</v>
      </c>
    </row>
    <row r="32" spans="1:17" ht="18" customHeight="1">
      <c r="A32" s="10" t="s">
        <v>41</v>
      </c>
      <c r="B32" s="10"/>
      <c r="C32" s="10"/>
      <c r="D32" s="13" t="s">
        <v>53</v>
      </c>
      <c r="E32" s="13" t="s">
        <v>41</v>
      </c>
      <c r="F32" s="13">
        <v>2.5</v>
      </c>
      <c r="G32" s="2" t="s">
        <v>54</v>
      </c>
      <c r="H32" s="10">
        <v>70</v>
      </c>
      <c r="I32" s="13" t="s">
        <v>54</v>
      </c>
      <c r="J32" s="2">
        <v>1.29</v>
      </c>
      <c r="K32" s="2" t="s">
        <v>54</v>
      </c>
      <c r="L32" s="13">
        <v>0.24</v>
      </c>
      <c r="M32" s="10" t="s">
        <v>54</v>
      </c>
      <c r="N32" s="10">
        <v>4</v>
      </c>
      <c r="O32" s="10"/>
      <c r="P32" s="2" t="s">
        <v>41</v>
      </c>
      <c r="Q32" s="12">
        <f>F32*H32*J32*L32*N32</f>
        <v>216.72</v>
      </c>
    </row>
    <row r="33" spans="1:17" ht="18" customHeight="1">
      <c r="A33" s="10"/>
      <c r="B33" s="10"/>
      <c r="C33" s="10"/>
      <c r="D33" s="13"/>
      <c r="E33" s="13"/>
      <c r="F33" s="13" t="s">
        <v>41</v>
      </c>
      <c r="G33" s="2"/>
      <c r="H33" s="10"/>
      <c r="I33" s="13" t="s">
        <v>41</v>
      </c>
      <c r="J33" s="2"/>
      <c r="K33" s="2"/>
      <c r="L33" s="11" t="s">
        <v>41</v>
      </c>
      <c r="M33" s="10"/>
      <c r="N33" s="10"/>
      <c r="O33" s="10"/>
      <c r="P33" s="2" t="s">
        <v>41</v>
      </c>
      <c r="Q33" s="12">
        <f>SUM(Q31:Q32)</f>
        <v>1242.96</v>
      </c>
    </row>
  </sheetData>
  <mergeCells count="12">
    <mergeCell ref="I4:L4"/>
    <mergeCell ref="M4:P4"/>
    <mergeCell ref="O1:P1"/>
    <mergeCell ref="O2:P2"/>
    <mergeCell ref="A26:Q26"/>
    <mergeCell ref="O3:P3"/>
    <mergeCell ref="A8:Q8"/>
    <mergeCell ref="A1:E3"/>
    <mergeCell ref="A18:Q18"/>
    <mergeCell ref="F1:N3"/>
    <mergeCell ref="A4:C4"/>
    <mergeCell ref="D4:H4"/>
  </mergeCells>
  <printOptions/>
  <pageMargins left="0.4" right="0.37" top="1" bottom="0.51" header="0.5" footer="0.5"/>
  <pageSetup horizontalDpi="360" verticalDpi="36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8" sqref="A18:Q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00390625" style="0" customWidth="1"/>
    <col min="4" max="4" width="5.28125" style="0" customWidth="1"/>
    <col min="5" max="5" width="5.7109375" style="0" customWidth="1"/>
    <col min="6" max="6" width="6.28125" style="0" customWidth="1"/>
    <col min="7" max="7" width="2.7109375" style="0" customWidth="1"/>
    <col min="8" max="8" width="5.8515625" style="0" customWidth="1"/>
    <col min="9" max="9" width="7.7109375" style="0" customWidth="1"/>
    <col min="10" max="10" width="5.00390625" style="0" customWidth="1"/>
    <col min="11" max="11" width="5.57421875" style="0" customWidth="1"/>
    <col min="12" max="12" width="11.28125" style="0" customWidth="1"/>
    <col min="13" max="13" width="3.7109375" style="0" customWidth="1"/>
    <col min="14" max="14" width="3.57421875" style="0" customWidth="1"/>
    <col min="15" max="15" width="4.28125" style="0" customWidth="1"/>
    <col min="16" max="16" width="5.140625" style="0" customWidth="1"/>
    <col min="17" max="17" width="12.140625" style="0" customWidth="1"/>
  </cols>
  <sheetData>
    <row r="1" spans="1:17" ht="18" customHeight="1">
      <c r="A1" s="19"/>
      <c r="B1" s="19"/>
      <c r="C1" s="19"/>
      <c r="D1" s="19"/>
      <c r="E1" s="19"/>
      <c r="F1" s="20" t="s">
        <v>57</v>
      </c>
      <c r="G1" s="21"/>
      <c r="H1" s="21"/>
      <c r="I1" s="21"/>
      <c r="J1" s="21"/>
      <c r="K1" s="21"/>
      <c r="L1" s="21"/>
      <c r="M1" s="21"/>
      <c r="N1" s="22"/>
      <c r="O1" s="31" t="s">
        <v>45</v>
      </c>
      <c r="P1" s="32"/>
      <c r="Q1" s="1">
        <v>12</v>
      </c>
    </row>
    <row r="2" spans="1:18" ht="18" customHeight="1">
      <c r="A2" s="19"/>
      <c r="B2" s="19"/>
      <c r="C2" s="19"/>
      <c r="D2" s="19"/>
      <c r="E2" s="19"/>
      <c r="F2" s="23"/>
      <c r="G2" s="24"/>
      <c r="H2" s="24"/>
      <c r="I2" s="24"/>
      <c r="J2" s="24"/>
      <c r="K2" s="24"/>
      <c r="L2" s="24"/>
      <c r="M2" s="24"/>
      <c r="N2" s="25"/>
      <c r="O2" s="31" t="s">
        <v>46</v>
      </c>
      <c r="P2" s="32"/>
      <c r="Q2" s="15" t="s">
        <v>58</v>
      </c>
      <c r="R2" t="s">
        <v>41</v>
      </c>
    </row>
    <row r="3" spans="1:17" ht="12.75">
      <c r="A3" s="19"/>
      <c r="B3" s="19"/>
      <c r="C3" s="19"/>
      <c r="D3" s="19"/>
      <c r="E3" s="19"/>
      <c r="F3" s="26"/>
      <c r="G3" s="27"/>
      <c r="H3" s="27"/>
      <c r="I3" s="27"/>
      <c r="J3" s="27"/>
      <c r="K3" s="27"/>
      <c r="L3" s="27"/>
      <c r="M3" s="27"/>
      <c r="N3" s="28"/>
      <c r="O3" s="31" t="s">
        <v>47</v>
      </c>
      <c r="P3" s="32"/>
      <c r="Q3" s="14" t="s">
        <v>41</v>
      </c>
    </row>
    <row r="4" spans="1:17" ht="30" customHeight="1">
      <c r="A4" s="29" t="s">
        <v>0</v>
      </c>
      <c r="B4" s="30"/>
      <c r="C4" s="30"/>
      <c r="D4" s="30" t="s">
        <v>3</v>
      </c>
      <c r="E4" s="30"/>
      <c r="F4" s="30"/>
      <c r="G4" s="30"/>
      <c r="H4" s="30"/>
      <c r="I4" s="30" t="s">
        <v>1</v>
      </c>
      <c r="J4" s="30"/>
      <c r="K4" s="30"/>
      <c r="L4" s="30"/>
      <c r="M4" s="30" t="s">
        <v>2</v>
      </c>
      <c r="N4" s="30"/>
      <c r="O4" s="30"/>
      <c r="P4" s="30"/>
      <c r="Q4" s="1"/>
    </row>
    <row r="5" spans="1:17" ht="71.2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3" t="s">
        <v>10</v>
      </c>
      <c r="H5" s="3" t="s">
        <v>11</v>
      </c>
      <c r="I5" s="5" t="s">
        <v>12</v>
      </c>
      <c r="J5" s="5" t="s">
        <v>13</v>
      </c>
      <c r="K5" s="3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</row>
    <row r="6" spans="1:17" ht="12.75">
      <c r="A6" s="6"/>
      <c r="B6" s="6"/>
      <c r="C6" s="6"/>
      <c r="D6" s="6"/>
      <c r="E6" s="6"/>
      <c r="F6" s="6" t="s">
        <v>21</v>
      </c>
      <c r="G6" s="6"/>
      <c r="H6" s="6"/>
      <c r="I6" s="6"/>
      <c r="J6" s="7" t="s">
        <v>22</v>
      </c>
      <c r="K6" s="7" t="s">
        <v>25</v>
      </c>
      <c r="L6" s="7" t="s">
        <v>23</v>
      </c>
      <c r="M6" s="6" t="s">
        <v>24</v>
      </c>
      <c r="N6" s="7" t="s">
        <v>26</v>
      </c>
      <c r="O6" s="7" t="s">
        <v>27</v>
      </c>
      <c r="P6" s="7" t="s">
        <v>28</v>
      </c>
      <c r="Q6" s="7" t="s">
        <v>29</v>
      </c>
    </row>
    <row r="7" spans="1:17" ht="63.75">
      <c r="A7" s="6"/>
      <c r="B7" s="6"/>
      <c r="C7" s="2" t="s">
        <v>30</v>
      </c>
      <c r="D7" s="2" t="s">
        <v>31</v>
      </c>
      <c r="E7" s="2" t="s">
        <v>31</v>
      </c>
      <c r="F7" s="2" t="s">
        <v>32</v>
      </c>
      <c r="G7" s="2" t="s">
        <v>33</v>
      </c>
      <c r="H7" s="2" t="s">
        <v>32</v>
      </c>
      <c r="I7" s="2" t="s">
        <v>32</v>
      </c>
      <c r="J7" s="8" t="s">
        <v>37</v>
      </c>
      <c r="K7" s="2" t="s">
        <v>35</v>
      </c>
      <c r="L7" s="8" t="s">
        <v>36</v>
      </c>
      <c r="M7" s="2" t="s">
        <v>38</v>
      </c>
      <c r="N7" s="2" t="s">
        <v>38</v>
      </c>
      <c r="O7" s="2" t="s">
        <v>38</v>
      </c>
      <c r="P7" s="2" t="s">
        <v>39</v>
      </c>
      <c r="Q7" s="9" t="s">
        <v>34</v>
      </c>
    </row>
    <row r="8" spans="1:17" ht="18" customHeight="1">
      <c r="A8" s="16" t="s">
        <v>93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" customHeight="1">
      <c r="A9" s="10" t="s">
        <v>43</v>
      </c>
      <c r="B9" s="10"/>
      <c r="C9" s="10"/>
      <c r="D9" s="13">
        <v>1</v>
      </c>
      <c r="E9" s="13">
        <v>2.2</v>
      </c>
      <c r="F9" s="13">
        <f>D9*E9</f>
        <v>2.2</v>
      </c>
      <c r="G9" s="2">
        <v>1</v>
      </c>
      <c r="H9" s="33" t="s">
        <v>41</v>
      </c>
      <c r="I9" s="13">
        <f>F9*G9</f>
        <v>2.2</v>
      </c>
      <c r="J9" s="2">
        <v>2</v>
      </c>
      <c r="K9" s="2">
        <v>8</v>
      </c>
      <c r="L9" s="11">
        <f>I9*J9*K9</f>
        <v>35.2</v>
      </c>
      <c r="M9" s="10"/>
      <c r="N9" s="10"/>
      <c r="O9" s="10"/>
      <c r="P9" s="2" t="s">
        <v>41</v>
      </c>
      <c r="Q9" s="12" t="s">
        <v>41</v>
      </c>
    </row>
    <row r="10" spans="1:17" ht="18" customHeight="1">
      <c r="A10" s="10" t="s">
        <v>44</v>
      </c>
      <c r="B10" s="10"/>
      <c r="C10" s="10"/>
      <c r="D10" s="13">
        <v>10</v>
      </c>
      <c r="E10" s="13">
        <v>4.25</v>
      </c>
      <c r="F10" s="13">
        <f>D10*E10</f>
        <v>42.5</v>
      </c>
      <c r="G10" s="2">
        <v>1</v>
      </c>
      <c r="H10" s="33">
        <f>I9</f>
        <v>2.2</v>
      </c>
      <c r="I10" s="13">
        <f>F10*G10-H10</f>
        <v>40.3</v>
      </c>
      <c r="J10" s="2">
        <v>1.6</v>
      </c>
      <c r="K10" s="2">
        <v>8</v>
      </c>
      <c r="L10" s="11">
        <f>I10*J10*K10</f>
        <v>515.84</v>
      </c>
      <c r="M10" s="10"/>
      <c r="N10" s="10"/>
      <c r="O10" s="10"/>
      <c r="P10" s="2" t="s">
        <v>41</v>
      </c>
      <c r="Q10" s="12" t="s">
        <v>41</v>
      </c>
    </row>
    <row r="11" spans="1:17" ht="18" customHeight="1">
      <c r="A11" s="10" t="s">
        <v>49</v>
      </c>
      <c r="B11" s="10"/>
      <c r="C11" s="10"/>
      <c r="D11" s="13"/>
      <c r="E11" s="13"/>
      <c r="F11" s="13">
        <v>16</v>
      </c>
      <c r="G11" s="2">
        <v>1</v>
      </c>
      <c r="H11" s="10"/>
      <c r="I11" s="13">
        <f>F11*G11-H11</f>
        <v>16</v>
      </c>
      <c r="J11" s="2">
        <v>0.47</v>
      </c>
      <c r="K11" s="2">
        <v>17</v>
      </c>
      <c r="L11" s="11">
        <f>I11*J11*K11</f>
        <v>127.83999999999999</v>
      </c>
      <c r="M11" s="10"/>
      <c r="N11" s="10"/>
      <c r="O11" s="10"/>
      <c r="P11" s="2" t="s">
        <v>41</v>
      </c>
      <c r="Q11" s="12" t="s">
        <v>41</v>
      </c>
    </row>
    <row r="12" spans="1:17" ht="18" customHeight="1">
      <c r="A12" s="10" t="s">
        <v>51</v>
      </c>
      <c r="B12" s="10"/>
      <c r="C12" s="10"/>
      <c r="D12" s="13"/>
      <c r="E12" s="13"/>
      <c r="F12" s="13">
        <v>16</v>
      </c>
      <c r="G12" s="2">
        <v>1</v>
      </c>
      <c r="H12" s="10"/>
      <c r="I12" s="13">
        <f>F12*G12-H12</f>
        <v>16</v>
      </c>
      <c r="J12" s="2">
        <v>0.38</v>
      </c>
      <c r="K12" s="2">
        <v>29</v>
      </c>
      <c r="L12" s="11">
        <f>I12*J12*K12</f>
        <v>176.32</v>
      </c>
      <c r="M12" s="10"/>
      <c r="N12" s="10"/>
      <c r="O12" s="10"/>
      <c r="P12" s="2" t="s">
        <v>41</v>
      </c>
      <c r="Q12" s="12" t="s">
        <v>41</v>
      </c>
    </row>
    <row r="13" spans="1:17" ht="18" customHeight="1">
      <c r="A13" s="10"/>
      <c r="B13" s="10"/>
      <c r="C13" s="10"/>
      <c r="D13" s="13"/>
      <c r="E13" s="13"/>
      <c r="F13" s="13" t="s">
        <v>41</v>
      </c>
      <c r="G13" s="2"/>
      <c r="H13" s="10"/>
      <c r="I13" s="13" t="s">
        <v>41</v>
      </c>
      <c r="J13" s="2"/>
      <c r="K13" s="2"/>
      <c r="L13" s="11">
        <f>SUM(L9:L12)</f>
        <v>855.2</v>
      </c>
      <c r="M13" s="10">
        <v>15</v>
      </c>
      <c r="N13" s="10">
        <v>0</v>
      </c>
      <c r="O13" s="10">
        <v>5</v>
      </c>
      <c r="P13" s="2">
        <f>1+0.01*(M13+N13+O13)</f>
        <v>1.2</v>
      </c>
      <c r="Q13" s="12">
        <f>L13*P13</f>
        <v>1026.24</v>
      </c>
    </row>
    <row r="14" spans="1:17" ht="18" customHeight="1">
      <c r="A14" s="10" t="s">
        <v>41</v>
      </c>
      <c r="B14" s="10"/>
      <c r="C14" s="10"/>
      <c r="D14" s="13" t="s">
        <v>53</v>
      </c>
      <c r="E14" s="13" t="s">
        <v>41</v>
      </c>
      <c r="F14" s="13">
        <v>2.5</v>
      </c>
      <c r="G14" s="2" t="s">
        <v>54</v>
      </c>
      <c r="H14" s="10">
        <v>70</v>
      </c>
      <c r="I14" s="13" t="s">
        <v>54</v>
      </c>
      <c r="J14" s="2">
        <v>1.29</v>
      </c>
      <c r="K14" s="2" t="s">
        <v>54</v>
      </c>
      <c r="L14" s="13">
        <v>0.24</v>
      </c>
      <c r="M14" s="10" t="s">
        <v>54</v>
      </c>
      <c r="N14" s="10">
        <v>4</v>
      </c>
      <c r="O14" s="10"/>
      <c r="P14" s="2" t="s">
        <v>41</v>
      </c>
      <c r="Q14" s="12">
        <f>F14*H14*J14*L14*N14</f>
        <v>216.72</v>
      </c>
    </row>
    <row r="15" spans="1:17" ht="18" customHeight="1">
      <c r="A15" s="10"/>
      <c r="B15" s="10"/>
      <c r="C15" s="10"/>
      <c r="D15" s="13"/>
      <c r="E15" s="13"/>
      <c r="F15" s="13" t="s">
        <v>41</v>
      </c>
      <c r="G15" s="2"/>
      <c r="H15" s="10"/>
      <c r="I15" s="13" t="s">
        <v>41</v>
      </c>
      <c r="J15" s="2"/>
      <c r="K15" s="2"/>
      <c r="L15" s="11" t="s">
        <v>41</v>
      </c>
      <c r="M15" s="10"/>
      <c r="N15" s="10"/>
      <c r="O15" s="10"/>
      <c r="P15" s="2" t="s">
        <v>41</v>
      </c>
      <c r="Q15" s="12">
        <f>SUM(Q13:Q14)</f>
        <v>1242.96</v>
      </c>
    </row>
    <row r="16" spans="1:17" ht="18" customHeight="1">
      <c r="A16" s="16" t="s">
        <v>94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7" spans="1:17" ht="18" customHeight="1">
      <c r="A17" s="10" t="s">
        <v>40</v>
      </c>
      <c r="B17" s="10" t="s">
        <v>60</v>
      </c>
      <c r="C17" s="10"/>
      <c r="D17" s="13">
        <v>3.6</v>
      </c>
      <c r="E17" s="13">
        <v>0.95</v>
      </c>
      <c r="F17" s="13">
        <f>D17*E17</f>
        <v>3.42</v>
      </c>
      <c r="G17" s="2">
        <v>1</v>
      </c>
      <c r="H17" s="10"/>
      <c r="I17" s="13">
        <f>F17*G17-H17</f>
        <v>3.42</v>
      </c>
      <c r="J17" s="2">
        <v>3</v>
      </c>
      <c r="K17" s="2">
        <v>25</v>
      </c>
      <c r="L17" s="11">
        <f>I17*J17*K17</f>
        <v>256.5</v>
      </c>
      <c r="M17" s="10"/>
      <c r="N17" s="10"/>
      <c r="O17" s="10"/>
      <c r="P17" s="2" t="s">
        <v>41</v>
      </c>
      <c r="Q17" s="12" t="s">
        <v>41</v>
      </c>
    </row>
    <row r="18" spans="1:17" ht="18" customHeight="1">
      <c r="A18" s="10" t="s">
        <v>42</v>
      </c>
      <c r="B18" s="10"/>
      <c r="C18" s="10"/>
      <c r="D18" s="13">
        <v>13.4</v>
      </c>
      <c r="E18" s="13">
        <v>4.25</v>
      </c>
      <c r="F18" s="13">
        <f>D18*E18</f>
        <v>56.95</v>
      </c>
      <c r="G18" s="2">
        <v>1</v>
      </c>
      <c r="H18" s="33">
        <f>I17</f>
        <v>3.42</v>
      </c>
      <c r="I18" s="13">
        <f>F18*G18-H18</f>
        <v>53.53</v>
      </c>
      <c r="J18" s="2">
        <v>0.6</v>
      </c>
      <c r="K18" s="2">
        <v>25</v>
      </c>
      <c r="L18" s="11">
        <f>I18*J18*K18</f>
        <v>802.95</v>
      </c>
      <c r="M18" s="10"/>
      <c r="N18" s="10"/>
      <c r="O18" s="10"/>
      <c r="P18" s="2" t="s">
        <v>41</v>
      </c>
      <c r="Q18" s="12" t="s">
        <v>41</v>
      </c>
    </row>
    <row r="19" spans="1:17" ht="18" customHeight="1">
      <c r="A19" s="10" t="s">
        <v>43</v>
      </c>
      <c r="B19" s="10"/>
      <c r="C19" s="10"/>
      <c r="D19" s="13">
        <v>1</v>
      </c>
      <c r="E19" s="13">
        <v>2.2</v>
      </c>
      <c r="F19" s="13">
        <f>D19*E19</f>
        <v>2.2</v>
      </c>
      <c r="G19" s="2">
        <v>3</v>
      </c>
      <c r="H19" s="33" t="s">
        <v>41</v>
      </c>
      <c r="I19" s="13">
        <f>F19*G19</f>
        <v>6.6000000000000005</v>
      </c>
      <c r="J19" s="2">
        <v>2</v>
      </c>
      <c r="K19" s="2">
        <v>4</v>
      </c>
      <c r="L19" s="11">
        <f>I19*J19*K19</f>
        <v>52.800000000000004</v>
      </c>
      <c r="M19" s="10"/>
      <c r="N19" s="10"/>
      <c r="O19" s="10"/>
      <c r="P19" s="2" t="s">
        <v>41</v>
      </c>
      <c r="Q19" s="12" t="s">
        <v>41</v>
      </c>
    </row>
    <row r="20" spans="1:17" ht="18" customHeight="1">
      <c r="A20" s="10" t="s">
        <v>44</v>
      </c>
      <c r="B20" s="10"/>
      <c r="C20" s="10"/>
      <c r="D20" s="13">
        <v>13.4</v>
      </c>
      <c r="E20" s="13">
        <v>4.25</v>
      </c>
      <c r="F20" s="13">
        <f>D20*E20</f>
        <v>56.95</v>
      </c>
      <c r="G20" s="2">
        <v>1</v>
      </c>
      <c r="H20" s="33">
        <f>I19</f>
        <v>6.6000000000000005</v>
      </c>
      <c r="I20" s="13">
        <f>F20*G20-H20</f>
        <v>50.35</v>
      </c>
      <c r="J20" s="2">
        <v>1.6</v>
      </c>
      <c r="K20" s="2">
        <v>4</v>
      </c>
      <c r="L20" s="11">
        <f>I20*J20*K20</f>
        <v>322.24</v>
      </c>
      <c r="M20" s="10"/>
      <c r="N20" s="10"/>
      <c r="O20" s="10"/>
      <c r="P20" s="2" t="s">
        <v>41</v>
      </c>
      <c r="Q20" s="12" t="s">
        <v>41</v>
      </c>
    </row>
    <row r="21" spans="1:17" ht="18" customHeight="1">
      <c r="A21" s="10" t="s">
        <v>49</v>
      </c>
      <c r="B21" s="10"/>
      <c r="C21" s="10"/>
      <c r="D21" s="13"/>
      <c r="E21" s="13"/>
      <c r="F21" s="13">
        <v>38</v>
      </c>
      <c r="G21" s="2">
        <v>1</v>
      </c>
      <c r="H21" s="10"/>
      <c r="I21" s="13">
        <f>F21*G21-H21</f>
        <v>38</v>
      </c>
      <c r="J21" s="2">
        <v>0.47</v>
      </c>
      <c r="K21" s="2">
        <v>13</v>
      </c>
      <c r="L21" s="11">
        <f>I21*J21*K21</f>
        <v>232.18</v>
      </c>
      <c r="M21" s="10"/>
      <c r="N21" s="10"/>
      <c r="O21" s="10"/>
      <c r="P21" s="2" t="s">
        <v>41</v>
      </c>
      <c r="Q21" s="12" t="s">
        <v>41</v>
      </c>
    </row>
    <row r="22" spans="1:17" ht="18" customHeight="1">
      <c r="A22" s="10" t="s">
        <v>51</v>
      </c>
      <c r="B22" s="10"/>
      <c r="C22" s="10"/>
      <c r="D22" s="13"/>
      <c r="E22" s="13"/>
      <c r="F22" s="13">
        <v>38</v>
      </c>
      <c r="G22" s="2">
        <v>1</v>
      </c>
      <c r="H22" s="10"/>
      <c r="I22" s="13">
        <f>F22*G22-H22</f>
        <v>38</v>
      </c>
      <c r="J22" s="2">
        <v>0.38</v>
      </c>
      <c r="K22" s="2">
        <v>25</v>
      </c>
      <c r="L22" s="11">
        <f>I22*J22*K22</f>
        <v>361</v>
      </c>
      <c r="M22" s="10"/>
      <c r="N22" s="10"/>
      <c r="O22" s="10"/>
      <c r="P22" s="2" t="s">
        <v>41</v>
      </c>
      <c r="Q22" s="12" t="s">
        <v>41</v>
      </c>
    </row>
    <row r="23" spans="1:17" ht="18" customHeight="1">
      <c r="A23" s="10"/>
      <c r="B23" s="10"/>
      <c r="C23" s="10"/>
      <c r="D23" s="13"/>
      <c r="E23" s="13"/>
      <c r="F23" s="13" t="s">
        <v>41</v>
      </c>
      <c r="G23" s="2"/>
      <c r="H23" s="10"/>
      <c r="I23" s="13" t="s">
        <v>41</v>
      </c>
      <c r="J23" s="2"/>
      <c r="K23" s="2"/>
      <c r="L23" s="11">
        <f>SUM(L17:L22)</f>
        <v>2027.67</v>
      </c>
      <c r="M23" s="10">
        <v>15</v>
      </c>
      <c r="N23" s="10">
        <v>0</v>
      </c>
      <c r="O23" s="10">
        <v>5</v>
      </c>
      <c r="P23" s="2">
        <f>1+0.01*(M23+N23+O23)</f>
        <v>1.2</v>
      </c>
      <c r="Q23" s="12">
        <f>L23*P23</f>
        <v>2433.204</v>
      </c>
    </row>
    <row r="24" spans="1:17" ht="18" customHeight="1">
      <c r="A24" s="10" t="s">
        <v>41</v>
      </c>
      <c r="B24" s="10"/>
      <c r="C24" s="10"/>
      <c r="D24" s="13" t="s">
        <v>53</v>
      </c>
      <c r="E24" s="13" t="s">
        <v>41</v>
      </c>
      <c r="F24" s="13">
        <v>2.5</v>
      </c>
      <c r="G24" s="2" t="s">
        <v>54</v>
      </c>
      <c r="H24" s="10">
        <v>161</v>
      </c>
      <c r="I24" s="13" t="s">
        <v>54</v>
      </c>
      <c r="J24" s="2">
        <v>1.29</v>
      </c>
      <c r="K24" s="2" t="s">
        <v>54</v>
      </c>
      <c r="L24" s="13">
        <v>0.24</v>
      </c>
      <c r="M24" s="10" t="s">
        <v>54</v>
      </c>
      <c r="N24" s="10">
        <v>25</v>
      </c>
      <c r="O24" s="10"/>
      <c r="P24" s="2" t="s">
        <v>41</v>
      </c>
      <c r="Q24" s="12">
        <f>F24*H24*J24*L24*N24</f>
        <v>3115.35</v>
      </c>
    </row>
    <row r="25" spans="1:17" ht="18" customHeight="1">
      <c r="A25" s="10"/>
      <c r="B25" s="10"/>
      <c r="C25" s="10"/>
      <c r="D25" s="13"/>
      <c r="E25" s="13"/>
      <c r="F25" s="13" t="s">
        <v>41</v>
      </c>
      <c r="G25" s="2"/>
      <c r="H25" s="10"/>
      <c r="I25" s="13" t="s">
        <v>41</v>
      </c>
      <c r="J25" s="2"/>
      <c r="K25" s="2"/>
      <c r="L25" s="11" t="s">
        <v>41</v>
      </c>
      <c r="M25" s="10"/>
      <c r="N25" s="10"/>
      <c r="O25" s="10"/>
      <c r="P25" s="2" t="s">
        <v>41</v>
      </c>
      <c r="Q25" s="12">
        <f>SUM(Q23:Q24)</f>
        <v>5548.554</v>
      </c>
    </row>
    <row r="26" spans="1:17" ht="18" customHeight="1">
      <c r="A26" s="16" t="s">
        <v>95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ht="18" customHeight="1">
      <c r="A27" s="10" t="s">
        <v>40</v>
      </c>
      <c r="B27" s="10" t="s">
        <v>60</v>
      </c>
      <c r="C27" s="10"/>
      <c r="D27" s="13">
        <v>3.6</v>
      </c>
      <c r="E27" s="13">
        <v>0.95</v>
      </c>
      <c r="F27" s="13">
        <f>D27*E27</f>
        <v>3.42</v>
      </c>
      <c r="G27" s="2">
        <v>1</v>
      </c>
      <c r="H27" s="10"/>
      <c r="I27" s="13">
        <f>F27*G27-H27</f>
        <v>3.42</v>
      </c>
      <c r="J27" s="2">
        <v>3</v>
      </c>
      <c r="K27" s="2">
        <v>21</v>
      </c>
      <c r="L27" s="11">
        <f>I27*J27*K27</f>
        <v>215.46</v>
      </c>
      <c r="M27" s="10"/>
      <c r="N27" s="10"/>
      <c r="O27" s="10"/>
      <c r="P27" s="2" t="s">
        <v>41</v>
      </c>
      <c r="Q27" s="12" t="s">
        <v>41</v>
      </c>
    </row>
    <row r="28" spans="1:17" ht="18" customHeight="1">
      <c r="A28" s="10" t="s">
        <v>42</v>
      </c>
      <c r="B28" s="10"/>
      <c r="C28" s="10"/>
      <c r="D28" s="13">
        <v>5</v>
      </c>
      <c r="E28" s="13">
        <v>4.25</v>
      </c>
      <c r="F28" s="13">
        <f>D28*E28</f>
        <v>21.25</v>
      </c>
      <c r="G28" s="2">
        <v>1</v>
      </c>
      <c r="H28" s="33">
        <f>I27</f>
        <v>3.42</v>
      </c>
      <c r="I28" s="13">
        <f>F28*G28-H28</f>
        <v>17.83</v>
      </c>
      <c r="J28" s="2">
        <v>0.6</v>
      </c>
      <c r="K28" s="2">
        <v>21</v>
      </c>
      <c r="L28" s="11">
        <f>I28*J28*K28</f>
        <v>224.65799999999996</v>
      </c>
      <c r="M28" s="10"/>
      <c r="N28" s="10"/>
      <c r="O28" s="10"/>
      <c r="P28" s="2" t="s">
        <v>41</v>
      </c>
      <c r="Q28" s="12" t="s">
        <v>41</v>
      </c>
    </row>
    <row r="29" spans="1:17" ht="18" customHeight="1">
      <c r="A29" s="10" t="s">
        <v>49</v>
      </c>
      <c r="B29" s="10"/>
      <c r="C29" s="10"/>
      <c r="D29" s="13"/>
      <c r="E29" s="13"/>
      <c r="F29" s="13">
        <v>20</v>
      </c>
      <c r="G29" s="2">
        <v>1</v>
      </c>
      <c r="H29" s="10"/>
      <c r="I29" s="13">
        <f>F29*G29-H29</f>
        <v>20</v>
      </c>
      <c r="J29" s="2">
        <v>0.47</v>
      </c>
      <c r="K29" s="2">
        <v>9</v>
      </c>
      <c r="L29" s="11">
        <f>I29*J29*K29</f>
        <v>84.6</v>
      </c>
      <c r="M29" s="10"/>
      <c r="N29" s="10"/>
      <c r="O29" s="10"/>
      <c r="P29" s="2" t="s">
        <v>41</v>
      </c>
      <c r="Q29" s="12" t="s">
        <v>41</v>
      </c>
    </row>
    <row r="30" spans="1:17" ht="18" customHeight="1">
      <c r="A30" s="10" t="s">
        <v>51</v>
      </c>
      <c r="B30" s="10"/>
      <c r="C30" s="10"/>
      <c r="D30" s="13"/>
      <c r="E30" s="13"/>
      <c r="F30" s="13">
        <v>20</v>
      </c>
      <c r="G30" s="2">
        <v>1</v>
      </c>
      <c r="H30" s="10"/>
      <c r="I30" s="13">
        <f>F30*G30-H30</f>
        <v>20</v>
      </c>
      <c r="J30" s="2">
        <v>0.38</v>
      </c>
      <c r="K30" s="2">
        <v>21</v>
      </c>
      <c r="L30" s="11">
        <f>I30*J30*K30</f>
        <v>159.6</v>
      </c>
      <c r="M30" s="10"/>
      <c r="N30" s="10"/>
      <c r="O30" s="10"/>
      <c r="P30" s="2" t="s">
        <v>41</v>
      </c>
      <c r="Q30" s="12" t="s">
        <v>41</v>
      </c>
    </row>
    <row r="31" spans="1:17" ht="18" customHeight="1">
      <c r="A31" s="10"/>
      <c r="B31" s="10"/>
      <c r="C31" s="10"/>
      <c r="D31" s="13"/>
      <c r="E31" s="13"/>
      <c r="F31" s="13" t="s">
        <v>41</v>
      </c>
      <c r="G31" s="2"/>
      <c r="H31" s="10"/>
      <c r="I31" s="13" t="s">
        <v>41</v>
      </c>
      <c r="J31" s="2"/>
      <c r="K31" s="2"/>
      <c r="L31" s="11">
        <f>SUM(L27:L30)</f>
        <v>684.318</v>
      </c>
      <c r="M31" s="10">
        <v>15</v>
      </c>
      <c r="N31" s="10">
        <v>0</v>
      </c>
      <c r="O31" s="10">
        <v>5</v>
      </c>
      <c r="P31" s="2">
        <f>1+0.01*(M31+N31+O31)</f>
        <v>1.2</v>
      </c>
      <c r="Q31" s="12">
        <f>L31*P31</f>
        <v>821.1816</v>
      </c>
    </row>
    <row r="32" spans="1:17" ht="18" customHeight="1">
      <c r="A32" s="10" t="s">
        <v>41</v>
      </c>
      <c r="B32" s="10"/>
      <c r="C32" s="10"/>
      <c r="D32" s="13" t="s">
        <v>53</v>
      </c>
      <c r="E32" s="13" t="s">
        <v>41</v>
      </c>
      <c r="F32" s="13">
        <v>2.5</v>
      </c>
      <c r="G32" s="2" t="s">
        <v>54</v>
      </c>
      <c r="H32" s="10">
        <v>161</v>
      </c>
      <c r="I32" s="13" t="s">
        <v>54</v>
      </c>
      <c r="J32" s="2">
        <v>1.29</v>
      </c>
      <c r="K32" s="2" t="s">
        <v>54</v>
      </c>
      <c r="L32" s="13">
        <v>0.24</v>
      </c>
      <c r="M32" s="10" t="s">
        <v>54</v>
      </c>
      <c r="N32" s="10">
        <v>21</v>
      </c>
      <c r="O32" s="10"/>
      <c r="P32" s="2" t="s">
        <v>41</v>
      </c>
      <c r="Q32" s="12">
        <f>F32*H32*J32*L32*N32</f>
        <v>2616.8940000000002</v>
      </c>
    </row>
    <row r="33" spans="1:17" ht="18" customHeight="1">
      <c r="A33" s="10"/>
      <c r="B33" s="10"/>
      <c r="C33" s="10"/>
      <c r="D33" s="13"/>
      <c r="E33" s="13"/>
      <c r="F33" s="13" t="s">
        <v>41</v>
      </c>
      <c r="G33" s="2"/>
      <c r="H33" s="10"/>
      <c r="I33" s="13" t="s">
        <v>41</v>
      </c>
      <c r="J33" s="2"/>
      <c r="K33" s="2"/>
      <c r="L33" s="11" t="s">
        <v>41</v>
      </c>
      <c r="M33" s="10"/>
      <c r="N33" s="10"/>
      <c r="O33" s="10"/>
      <c r="P33" s="2" t="s">
        <v>41</v>
      </c>
      <c r="Q33" s="12">
        <f>SUM(Q31:Q32)</f>
        <v>3438.0756</v>
      </c>
    </row>
  </sheetData>
  <mergeCells count="12">
    <mergeCell ref="A26:Q26"/>
    <mergeCell ref="F1:N3"/>
    <mergeCell ref="A4:C4"/>
    <mergeCell ref="D4:H4"/>
    <mergeCell ref="A8:Q8"/>
    <mergeCell ref="O3:P3"/>
    <mergeCell ref="A16:Q16"/>
    <mergeCell ref="A1:E3"/>
    <mergeCell ref="I4:L4"/>
    <mergeCell ref="M4:P4"/>
    <mergeCell ref="O1:P1"/>
    <mergeCell ref="O2:P2"/>
  </mergeCells>
  <printOptions/>
  <pageMargins left="0.4" right="0.37" top="1" bottom="0.51" header="0.5" footer="0.5"/>
  <pageSetup horizontalDpi="360" verticalDpi="36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A18" sqref="A18:Q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00390625" style="0" customWidth="1"/>
    <col min="4" max="4" width="5.28125" style="0" customWidth="1"/>
    <col min="5" max="5" width="5.7109375" style="0" customWidth="1"/>
    <col min="6" max="6" width="6.28125" style="0" customWidth="1"/>
    <col min="7" max="7" width="2.7109375" style="0" customWidth="1"/>
    <col min="8" max="8" width="5.8515625" style="0" customWidth="1"/>
    <col min="9" max="9" width="7.7109375" style="0" customWidth="1"/>
    <col min="10" max="10" width="5.00390625" style="0" customWidth="1"/>
    <col min="11" max="11" width="5.57421875" style="0" customWidth="1"/>
    <col min="12" max="12" width="11.28125" style="0" customWidth="1"/>
    <col min="13" max="13" width="3.7109375" style="0" customWidth="1"/>
    <col min="14" max="14" width="3.57421875" style="0" customWidth="1"/>
    <col min="15" max="15" width="4.28125" style="0" customWidth="1"/>
    <col min="16" max="16" width="5.140625" style="0" customWidth="1"/>
    <col min="17" max="17" width="12.140625" style="0" customWidth="1"/>
  </cols>
  <sheetData>
    <row r="1" spans="1:17" ht="18" customHeight="1">
      <c r="A1" s="19"/>
      <c r="B1" s="19"/>
      <c r="C1" s="19"/>
      <c r="D1" s="19"/>
      <c r="E1" s="19"/>
      <c r="F1" s="20" t="s">
        <v>57</v>
      </c>
      <c r="G1" s="21"/>
      <c r="H1" s="21"/>
      <c r="I1" s="21"/>
      <c r="J1" s="21"/>
      <c r="K1" s="21"/>
      <c r="L1" s="21"/>
      <c r="M1" s="21"/>
      <c r="N1" s="22"/>
      <c r="O1" s="31" t="s">
        <v>45</v>
      </c>
      <c r="P1" s="32"/>
      <c r="Q1" s="1">
        <v>13</v>
      </c>
    </row>
    <row r="2" spans="1:18" ht="18" customHeight="1">
      <c r="A2" s="19"/>
      <c r="B2" s="19"/>
      <c r="C2" s="19"/>
      <c r="D2" s="19"/>
      <c r="E2" s="19"/>
      <c r="F2" s="23"/>
      <c r="G2" s="24"/>
      <c r="H2" s="24"/>
      <c r="I2" s="24"/>
      <c r="J2" s="24"/>
      <c r="K2" s="24"/>
      <c r="L2" s="24"/>
      <c r="M2" s="24"/>
      <c r="N2" s="25"/>
      <c r="O2" s="31" t="s">
        <v>46</v>
      </c>
      <c r="P2" s="32"/>
      <c r="Q2" s="15" t="s">
        <v>58</v>
      </c>
      <c r="R2" t="s">
        <v>41</v>
      </c>
    </row>
    <row r="3" spans="1:17" ht="12.75">
      <c r="A3" s="19"/>
      <c r="B3" s="19"/>
      <c r="C3" s="19"/>
      <c r="D3" s="19"/>
      <c r="E3" s="19"/>
      <c r="F3" s="26"/>
      <c r="G3" s="27"/>
      <c r="H3" s="27"/>
      <c r="I3" s="27"/>
      <c r="J3" s="27"/>
      <c r="K3" s="27"/>
      <c r="L3" s="27"/>
      <c r="M3" s="27"/>
      <c r="N3" s="28"/>
      <c r="O3" s="31" t="s">
        <v>47</v>
      </c>
      <c r="P3" s="32"/>
      <c r="Q3" s="14" t="s">
        <v>41</v>
      </c>
    </row>
    <row r="4" spans="1:17" ht="30" customHeight="1">
      <c r="A4" s="29" t="s">
        <v>0</v>
      </c>
      <c r="B4" s="30"/>
      <c r="C4" s="30"/>
      <c r="D4" s="30" t="s">
        <v>3</v>
      </c>
      <c r="E4" s="30"/>
      <c r="F4" s="30"/>
      <c r="G4" s="30"/>
      <c r="H4" s="30"/>
      <c r="I4" s="30" t="s">
        <v>1</v>
      </c>
      <c r="J4" s="30"/>
      <c r="K4" s="30"/>
      <c r="L4" s="30"/>
      <c r="M4" s="30" t="s">
        <v>2</v>
      </c>
      <c r="N4" s="30"/>
      <c r="O4" s="30"/>
      <c r="P4" s="30"/>
      <c r="Q4" s="1"/>
    </row>
    <row r="5" spans="1:17" ht="71.2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3" t="s">
        <v>10</v>
      </c>
      <c r="H5" s="3" t="s">
        <v>11</v>
      </c>
      <c r="I5" s="5" t="s">
        <v>12</v>
      </c>
      <c r="J5" s="5" t="s">
        <v>13</v>
      </c>
      <c r="K5" s="3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</row>
    <row r="6" spans="1:17" ht="12.75">
      <c r="A6" s="6"/>
      <c r="B6" s="6"/>
      <c r="C6" s="6"/>
      <c r="D6" s="6"/>
      <c r="E6" s="6"/>
      <c r="F6" s="6" t="s">
        <v>21</v>
      </c>
      <c r="G6" s="6"/>
      <c r="H6" s="6"/>
      <c r="I6" s="6"/>
      <c r="J6" s="7" t="s">
        <v>22</v>
      </c>
      <c r="K6" s="7" t="s">
        <v>25</v>
      </c>
      <c r="L6" s="7" t="s">
        <v>23</v>
      </c>
      <c r="M6" s="6" t="s">
        <v>24</v>
      </c>
      <c r="N6" s="7" t="s">
        <v>26</v>
      </c>
      <c r="O6" s="7" t="s">
        <v>27</v>
      </c>
      <c r="P6" s="7" t="s">
        <v>28</v>
      </c>
      <c r="Q6" s="7" t="s">
        <v>29</v>
      </c>
    </row>
    <row r="7" spans="1:17" ht="63.75">
      <c r="A7" s="6"/>
      <c r="B7" s="6"/>
      <c r="C7" s="2" t="s">
        <v>30</v>
      </c>
      <c r="D7" s="2" t="s">
        <v>31</v>
      </c>
      <c r="E7" s="2" t="s">
        <v>31</v>
      </c>
      <c r="F7" s="2" t="s">
        <v>32</v>
      </c>
      <c r="G7" s="2" t="s">
        <v>33</v>
      </c>
      <c r="H7" s="2" t="s">
        <v>32</v>
      </c>
      <c r="I7" s="2" t="s">
        <v>32</v>
      </c>
      <c r="J7" s="8" t="s">
        <v>37</v>
      </c>
      <c r="K7" s="2" t="s">
        <v>35</v>
      </c>
      <c r="L7" s="8" t="s">
        <v>36</v>
      </c>
      <c r="M7" s="2" t="s">
        <v>38</v>
      </c>
      <c r="N7" s="2" t="s">
        <v>38</v>
      </c>
      <c r="O7" s="2" t="s">
        <v>38</v>
      </c>
      <c r="P7" s="2" t="s">
        <v>39</v>
      </c>
      <c r="Q7" s="9" t="s">
        <v>34</v>
      </c>
    </row>
    <row r="8" spans="1:17" ht="18" customHeight="1">
      <c r="A8" s="16" t="s">
        <v>96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" customHeight="1">
      <c r="A9" s="10" t="s">
        <v>40</v>
      </c>
      <c r="B9" s="10" t="s">
        <v>60</v>
      </c>
      <c r="C9" s="10"/>
      <c r="D9" s="13">
        <v>0.8</v>
      </c>
      <c r="E9" s="13">
        <v>0.95</v>
      </c>
      <c r="F9" s="13">
        <f>D9*E9</f>
        <v>0.76</v>
      </c>
      <c r="G9" s="2">
        <v>2</v>
      </c>
      <c r="H9" s="10"/>
      <c r="I9" s="13">
        <f>F9*G9-H9</f>
        <v>1.52</v>
      </c>
      <c r="J9" s="2">
        <v>3</v>
      </c>
      <c r="K9" s="2">
        <v>23</v>
      </c>
      <c r="L9" s="11">
        <f>I9*J9*K9</f>
        <v>104.88000000000001</v>
      </c>
      <c r="M9" s="10"/>
      <c r="N9" s="10"/>
      <c r="O9" s="10"/>
      <c r="P9" s="2" t="s">
        <v>41</v>
      </c>
      <c r="Q9" s="12" t="s">
        <v>41</v>
      </c>
    </row>
    <row r="10" spans="1:17" ht="18" customHeight="1">
      <c r="A10" s="10" t="s">
        <v>42</v>
      </c>
      <c r="B10" s="10"/>
      <c r="C10" s="10"/>
      <c r="D10" s="13">
        <v>4.5</v>
      </c>
      <c r="E10" s="13">
        <v>3</v>
      </c>
      <c r="F10" s="13">
        <f>D10*E10</f>
        <v>13.5</v>
      </c>
      <c r="G10" s="2">
        <v>1</v>
      </c>
      <c r="H10" s="33">
        <f>I9</f>
        <v>1.52</v>
      </c>
      <c r="I10" s="13">
        <f>F10*G10-H10</f>
        <v>11.98</v>
      </c>
      <c r="J10" s="2">
        <v>0.6</v>
      </c>
      <c r="K10" s="2">
        <v>23</v>
      </c>
      <c r="L10" s="11">
        <f>I10*J10*K10</f>
        <v>165.32399999999998</v>
      </c>
      <c r="M10" s="10"/>
      <c r="N10" s="10"/>
      <c r="O10" s="10"/>
      <c r="P10" s="2" t="s">
        <v>41</v>
      </c>
      <c r="Q10" s="12" t="s">
        <v>41</v>
      </c>
    </row>
    <row r="11" spans="1:17" ht="18" customHeight="1">
      <c r="A11" s="10" t="s">
        <v>49</v>
      </c>
      <c r="B11" s="10"/>
      <c r="C11" s="10"/>
      <c r="D11" s="13"/>
      <c r="E11" s="13"/>
      <c r="F11" s="13">
        <v>16</v>
      </c>
      <c r="G11" s="2">
        <v>1</v>
      </c>
      <c r="H11" s="10"/>
      <c r="I11" s="13">
        <f>F11*G11-H11</f>
        <v>16</v>
      </c>
      <c r="J11" s="2">
        <v>0.47</v>
      </c>
      <c r="K11" s="2">
        <v>11</v>
      </c>
      <c r="L11" s="11">
        <f>I11*J11*K11</f>
        <v>82.72</v>
      </c>
      <c r="M11" s="10"/>
      <c r="N11" s="10"/>
      <c r="O11" s="10"/>
      <c r="P11" s="2" t="s">
        <v>41</v>
      </c>
      <c r="Q11" s="12" t="s">
        <v>41</v>
      </c>
    </row>
    <row r="12" spans="1:17" ht="18" customHeight="1">
      <c r="A12" s="10" t="s">
        <v>51</v>
      </c>
      <c r="B12" s="10"/>
      <c r="C12" s="10"/>
      <c r="D12" s="13"/>
      <c r="E12" s="13"/>
      <c r="F12" s="13">
        <v>16</v>
      </c>
      <c r="G12" s="2">
        <v>1</v>
      </c>
      <c r="H12" s="10"/>
      <c r="I12" s="13">
        <f>F12*G12-H12</f>
        <v>16</v>
      </c>
      <c r="J12" s="2">
        <v>0.38</v>
      </c>
      <c r="K12" s="2">
        <v>23</v>
      </c>
      <c r="L12" s="11">
        <f>I12*J12*K12</f>
        <v>139.84</v>
      </c>
      <c r="M12" s="10"/>
      <c r="N12" s="10"/>
      <c r="O12" s="10"/>
      <c r="P12" s="2" t="s">
        <v>41</v>
      </c>
      <c r="Q12" s="12" t="s">
        <v>41</v>
      </c>
    </row>
    <row r="13" spans="1:17" ht="18" customHeight="1">
      <c r="A13" s="10"/>
      <c r="B13" s="10"/>
      <c r="C13" s="10"/>
      <c r="D13" s="13"/>
      <c r="E13" s="13"/>
      <c r="F13" s="13" t="s">
        <v>41</v>
      </c>
      <c r="G13" s="2"/>
      <c r="H13" s="10"/>
      <c r="I13" s="13" t="s">
        <v>41</v>
      </c>
      <c r="J13" s="2"/>
      <c r="K13" s="2"/>
      <c r="L13" s="11">
        <f>SUM(L9:L12)</f>
        <v>492.764</v>
      </c>
      <c r="M13" s="10">
        <v>15</v>
      </c>
      <c r="N13" s="10">
        <v>0</v>
      </c>
      <c r="O13" s="10">
        <v>5</v>
      </c>
      <c r="P13" s="2">
        <f>1+0.01*(M13+N13+O13)</f>
        <v>1.2</v>
      </c>
      <c r="Q13" s="12">
        <f>L13*P13</f>
        <v>591.3168</v>
      </c>
    </row>
    <row r="14" spans="1:17" ht="18" customHeight="1">
      <c r="A14" s="10" t="s">
        <v>41</v>
      </c>
      <c r="B14" s="10"/>
      <c r="C14" s="10"/>
      <c r="D14" s="13" t="s">
        <v>53</v>
      </c>
      <c r="E14" s="13" t="s">
        <v>41</v>
      </c>
      <c r="F14" s="13">
        <v>2.5</v>
      </c>
      <c r="G14" s="2" t="s">
        <v>54</v>
      </c>
      <c r="H14" s="10">
        <v>65</v>
      </c>
      <c r="I14" s="13" t="s">
        <v>54</v>
      </c>
      <c r="J14" s="2">
        <v>1.29</v>
      </c>
      <c r="K14" s="2" t="s">
        <v>54</v>
      </c>
      <c r="L14" s="13">
        <v>0.24</v>
      </c>
      <c r="M14" s="10" t="s">
        <v>54</v>
      </c>
      <c r="N14" s="10">
        <v>23</v>
      </c>
      <c r="O14" s="10"/>
      <c r="P14" s="2" t="s">
        <v>41</v>
      </c>
      <c r="Q14" s="12">
        <f>F14*H14*J14*L14*N14</f>
        <v>1157.1299999999999</v>
      </c>
    </row>
    <row r="15" spans="1:17" ht="18" customHeight="1">
      <c r="A15" s="10"/>
      <c r="B15" s="10"/>
      <c r="C15" s="10"/>
      <c r="D15" s="13"/>
      <c r="E15" s="13"/>
      <c r="F15" s="13" t="s">
        <v>41</v>
      </c>
      <c r="G15" s="2"/>
      <c r="H15" s="10"/>
      <c r="I15" s="13" t="s">
        <v>41</v>
      </c>
      <c r="J15" s="2"/>
      <c r="K15" s="2"/>
      <c r="L15" s="11" t="s">
        <v>41</v>
      </c>
      <c r="M15" s="10"/>
      <c r="N15" s="10"/>
      <c r="O15" s="10"/>
      <c r="P15" s="2" t="s">
        <v>41</v>
      </c>
      <c r="Q15" s="12">
        <f>SUM(Q13:Q14)</f>
        <v>1748.4467999999997</v>
      </c>
    </row>
    <row r="16" spans="1:17" ht="18" customHeight="1">
      <c r="A16" s="16" t="s">
        <v>97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7" spans="1:17" ht="18" customHeight="1">
      <c r="A17" s="10" t="s">
        <v>40</v>
      </c>
      <c r="B17" s="10" t="s">
        <v>60</v>
      </c>
      <c r="C17" s="10"/>
      <c r="D17" s="13">
        <v>0.8</v>
      </c>
      <c r="E17" s="13">
        <v>0.95</v>
      </c>
      <c r="F17" s="13">
        <f>D17*E17</f>
        <v>0.76</v>
      </c>
      <c r="G17" s="2">
        <v>2</v>
      </c>
      <c r="H17" s="10"/>
      <c r="I17" s="13">
        <f>F17*G17-H17</f>
        <v>1.52</v>
      </c>
      <c r="J17" s="2">
        <v>3</v>
      </c>
      <c r="K17" s="2">
        <v>23</v>
      </c>
      <c r="L17" s="11">
        <f>I17*J17*K17</f>
        <v>104.88000000000001</v>
      </c>
      <c r="M17" s="10"/>
      <c r="N17" s="10"/>
      <c r="O17" s="10"/>
      <c r="P17" s="2" t="s">
        <v>41</v>
      </c>
      <c r="Q17" s="12" t="s">
        <v>41</v>
      </c>
    </row>
    <row r="18" spans="1:17" ht="18" customHeight="1">
      <c r="A18" s="10" t="s">
        <v>42</v>
      </c>
      <c r="B18" s="10"/>
      <c r="C18" s="10"/>
      <c r="D18" s="13">
        <v>4.5</v>
      </c>
      <c r="E18" s="13">
        <v>3</v>
      </c>
      <c r="F18" s="13">
        <f>D18*E18</f>
        <v>13.5</v>
      </c>
      <c r="G18" s="2">
        <v>1</v>
      </c>
      <c r="H18" s="33">
        <f>I17</f>
        <v>1.52</v>
      </c>
      <c r="I18" s="13">
        <f>F18*G18-H18</f>
        <v>11.98</v>
      </c>
      <c r="J18" s="2">
        <v>0.6</v>
      </c>
      <c r="K18" s="2">
        <v>23</v>
      </c>
      <c r="L18" s="11">
        <f>I18*J18*K18</f>
        <v>165.32399999999998</v>
      </c>
      <c r="M18" s="10"/>
      <c r="N18" s="10"/>
      <c r="O18" s="10"/>
      <c r="P18" s="2" t="s">
        <v>41</v>
      </c>
      <c r="Q18" s="12" t="s">
        <v>41</v>
      </c>
    </row>
    <row r="19" spans="1:17" ht="18" customHeight="1">
      <c r="A19" s="10" t="s">
        <v>49</v>
      </c>
      <c r="B19" s="10"/>
      <c r="C19" s="10"/>
      <c r="D19" s="13"/>
      <c r="E19" s="13"/>
      <c r="F19" s="13">
        <v>16</v>
      </c>
      <c r="G19" s="2">
        <v>1</v>
      </c>
      <c r="H19" s="10"/>
      <c r="I19" s="13">
        <f>F19*G19-H19</f>
        <v>16</v>
      </c>
      <c r="J19" s="2">
        <v>0.47</v>
      </c>
      <c r="K19" s="2">
        <v>11</v>
      </c>
      <c r="L19" s="11">
        <f>I19*J19*K19</f>
        <v>82.72</v>
      </c>
      <c r="M19" s="10"/>
      <c r="N19" s="10"/>
      <c r="O19" s="10"/>
      <c r="P19" s="2" t="s">
        <v>41</v>
      </c>
      <c r="Q19" s="12" t="s">
        <v>41</v>
      </c>
    </row>
    <row r="20" spans="1:17" ht="18" customHeight="1">
      <c r="A20" s="10" t="s">
        <v>51</v>
      </c>
      <c r="B20" s="10"/>
      <c r="C20" s="10"/>
      <c r="D20" s="13"/>
      <c r="E20" s="13"/>
      <c r="F20" s="13">
        <v>16</v>
      </c>
      <c r="G20" s="2">
        <v>1</v>
      </c>
      <c r="H20" s="10"/>
      <c r="I20" s="13">
        <f>F20*G20-H20</f>
        <v>16</v>
      </c>
      <c r="J20" s="2">
        <v>0.38</v>
      </c>
      <c r="K20" s="2">
        <v>23</v>
      </c>
      <c r="L20" s="11">
        <f>I20*J20*K20</f>
        <v>139.84</v>
      </c>
      <c r="M20" s="10"/>
      <c r="N20" s="10"/>
      <c r="O20" s="10"/>
      <c r="P20" s="2" t="s">
        <v>41</v>
      </c>
      <c r="Q20" s="12" t="s">
        <v>41</v>
      </c>
    </row>
    <row r="21" spans="1:17" ht="18" customHeight="1">
      <c r="A21" s="10"/>
      <c r="B21" s="10"/>
      <c r="C21" s="10"/>
      <c r="D21" s="13"/>
      <c r="E21" s="13"/>
      <c r="F21" s="13" t="s">
        <v>41</v>
      </c>
      <c r="G21" s="2"/>
      <c r="H21" s="10"/>
      <c r="I21" s="13" t="s">
        <v>41</v>
      </c>
      <c r="J21" s="2"/>
      <c r="K21" s="2"/>
      <c r="L21" s="11">
        <f>SUM(L17:L20)</f>
        <v>492.764</v>
      </c>
      <c r="M21" s="10">
        <v>15</v>
      </c>
      <c r="N21" s="10">
        <v>0</v>
      </c>
      <c r="O21" s="10">
        <v>5</v>
      </c>
      <c r="P21" s="2">
        <f>1+0.01*(M21+N21+O21)</f>
        <v>1.2</v>
      </c>
      <c r="Q21" s="12">
        <f>L21*P21</f>
        <v>591.3168</v>
      </c>
    </row>
    <row r="22" spans="1:17" ht="18" customHeight="1">
      <c r="A22" s="10" t="s">
        <v>41</v>
      </c>
      <c r="B22" s="10"/>
      <c r="C22" s="10"/>
      <c r="D22" s="13" t="s">
        <v>53</v>
      </c>
      <c r="E22" s="13" t="s">
        <v>41</v>
      </c>
      <c r="F22" s="13">
        <v>2.5</v>
      </c>
      <c r="G22" s="2" t="s">
        <v>54</v>
      </c>
      <c r="H22" s="10">
        <v>65</v>
      </c>
      <c r="I22" s="13" t="s">
        <v>54</v>
      </c>
      <c r="J22" s="2">
        <v>1.29</v>
      </c>
      <c r="K22" s="2" t="s">
        <v>54</v>
      </c>
      <c r="L22" s="13">
        <v>0.24</v>
      </c>
      <c r="M22" s="10" t="s">
        <v>54</v>
      </c>
      <c r="N22" s="10">
        <v>23</v>
      </c>
      <c r="O22" s="10"/>
      <c r="P22" s="2" t="s">
        <v>41</v>
      </c>
      <c r="Q22" s="12">
        <f>F22*H22*J22*L22*N22</f>
        <v>1157.1299999999999</v>
      </c>
    </row>
    <row r="23" spans="1:17" ht="18" customHeight="1">
      <c r="A23" s="10"/>
      <c r="B23" s="10"/>
      <c r="C23" s="10"/>
      <c r="D23" s="13"/>
      <c r="E23" s="13"/>
      <c r="F23" s="13" t="s">
        <v>41</v>
      </c>
      <c r="G23" s="2"/>
      <c r="H23" s="10"/>
      <c r="I23" s="13" t="s">
        <v>41</v>
      </c>
      <c r="J23" s="2"/>
      <c r="K23" s="2"/>
      <c r="L23" s="11" t="s">
        <v>41</v>
      </c>
      <c r="M23" s="10"/>
      <c r="N23" s="10"/>
      <c r="O23" s="10"/>
      <c r="P23" s="2" t="s">
        <v>41</v>
      </c>
      <c r="Q23" s="12">
        <f>SUM(Q21:Q22)</f>
        <v>1748.4467999999997</v>
      </c>
    </row>
    <row r="24" spans="1:17" ht="18" customHeight="1">
      <c r="A24" s="16" t="s">
        <v>98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</row>
    <row r="25" spans="1:17" ht="18" customHeight="1">
      <c r="A25" s="10" t="s">
        <v>40</v>
      </c>
      <c r="B25" s="10" t="s">
        <v>60</v>
      </c>
      <c r="C25" s="10"/>
      <c r="D25" s="13">
        <v>0.8</v>
      </c>
      <c r="E25" s="13">
        <v>0.95</v>
      </c>
      <c r="F25" s="13">
        <f>D25*E25</f>
        <v>0.76</v>
      </c>
      <c r="G25" s="2">
        <v>2</v>
      </c>
      <c r="H25" s="10"/>
      <c r="I25" s="13">
        <f>F25*G25-H25</f>
        <v>1.52</v>
      </c>
      <c r="J25" s="2">
        <v>3</v>
      </c>
      <c r="K25" s="2">
        <v>23</v>
      </c>
      <c r="L25" s="11">
        <f>I25*J25*K25</f>
        <v>104.88000000000001</v>
      </c>
      <c r="M25" s="10"/>
      <c r="N25" s="10"/>
      <c r="O25" s="10"/>
      <c r="P25" s="2" t="s">
        <v>41</v>
      </c>
      <c r="Q25" s="12" t="s">
        <v>41</v>
      </c>
    </row>
    <row r="26" spans="1:17" ht="18" customHeight="1">
      <c r="A26" s="10" t="s">
        <v>42</v>
      </c>
      <c r="B26" s="10"/>
      <c r="C26" s="10"/>
      <c r="D26" s="13">
        <v>4.5</v>
      </c>
      <c r="E26" s="13">
        <v>3</v>
      </c>
      <c r="F26" s="13">
        <f>D26*E26</f>
        <v>13.5</v>
      </c>
      <c r="G26" s="2">
        <v>1</v>
      </c>
      <c r="H26" s="33">
        <f>I25</f>
        <v>1.52</v>
      </c>
      <c r="I26" s="13">
        <f>F26*G26-H26</f>
        <v>11.98</v>
      </c>
      <c r="J26" s="2">
        <v>0.6</v>
      </c>
      <c r="K26" s="2">
        <v>23</v>
      </c>
      <c r="L26" s="11">
        <f>I26*J26*K26</f>
        <v>165.32399999999998</v>
      </c>
      <c r="M26" s="10"/>
      <c r="N26" s="10"/>
      <c r="O26" s="10"/>
      <c r="P26" s="2" t="s">
        <v>41</v>
      </c>
      <c r="Q26" s="12" t="s">
        <v>41</v>
      </c>
    </row>
    <row r="27" spans="1:17" ht="18" customHeight="1">
      <c r="A27" s="10" t="s">
        <v>49</v>
      </c>
      <c r="B27" s="10"/>
      <c r="C27" s="10"/>
      <c r="D27" s="13"/>
      <c r="E27" s="13"/>
      <c r="F27" s="13">
        <v>16</v>
      </c>
      <c r="G27" s="2">
        <v>1</v>
      </c>
      <c r="H27" s="10"/>
      <c r="I27" s="13">
        <f>F27*G27-H27</f>
        <v>16</v>
      </c>
      <c r="J27" s="2">
        <v>0.47</v>
      </c>
      <c r="K27" s="2">
        <v>11</v>
      </c>
      <c r="L27" s="11">
        <f>I27*J27*K27</f>
        <v>82.72</v>
      </c>
      <c r="M27" s="10"/>
      <c r="N27" s="10"/>
      <c r="O27" s="10"/>
      <c r="P27" s="2" t="s">
        <v>41</v>
      </c>
      <c r="Q27" s="12" t="s">
        <v>41</v>
      </c>
    </row>
    <row r="28" spans="1:17" ht="18" customHeight="1">
      <c r="A28" s="10" t="s">
        <v>51</v>
      </c>
      <c r="B28" s="10"/>
      <c r="C28" s="10"/>
      <c r="D28" s="13"/>
      <c r="E28" s="13"/>
      <c r="F28" s="13">
        <v>16</v>
      </c>
      <c r="G28" s="2">
        <v>1</v>
      </c>
      <c r="H28" s="10"/>
      <c r="I28" s="13">
        <f>F28*G28-H28</f>
        <v>16</v>
      </c>
      <c r="J28" s="2">
        <v>0.38</v>
      </c>
      <c r="K28" s="2">
        <v>23</v>
      </c>
      <c r="L28" s="11">
        <f>I28*J28*K28</f>
        <v>139.84</v>
      </c>
      <c r="M28" s="10"/>
      <c r="N28" s="10"/>
      <c r="O28" s="10"/>
      <c r="P28" s="2" t="s">
        <v>41</v>
      </c>
      <c r="Q28" s="12" t="s">
        <v>41</v>
      </c>
    </row>
    <row r="29" spans="1:17" ht="18" customHeight="1">
      <c r="A29" s="10"/>
      <c r="B29" s="10"/>
      <c r="C29" s="10"/>
      <c r="D29" s="13"/>
      <c r="E29" s="13"/>
      <c r="F29" s="13" t="s">
        <v>41</v>
      </c>
      <c r="G29" s="2"/>
      <c r="H29" s="10"/>
      <c r="I29" s="13" t="s">
        <v>41</v>
      </c>
      <c r="J29" s="2"/>
      <c r="K29" s="2"/>
      <c r="L29" s="11">
        <f>SUM(L25:L28)</f>
        <v>492.764</v>
      </c>
      <c r="M29" s="10">
        <v>15</v>
      </c>
      <c r="N29" s="10">
        <v>0</v>
      </c>
      <c r="O29" s="10">
        <v>5</v>
      </c>
      <c r="P29" s="2">
        <f>1+0.01*(M29+N29+O29)</f>
        <v>1.2</v>
      </c>
      <c r="Q29" s="12">
        <f>L29*P29</f>
        <v>591.3168</v>
      </c>
    </row>
    <row r="30" spans="1:17" ht="18" customHeight="1">
      <c r="A30" s="10" t="s">
        <v>41</v>
      </c>
      <c r="B30" s="10"/>
      <c r="C30" s="10"/>
      <c r="D30" s="13" t="s">
        <v>53</v>
      </c>
      <c r="E30" s="13" t="s">
        <v>41</v>
      </c>
      <c r="F30" s="13">
        <v>2.5</v>
      </c>
      <c r="G30" s="2" t="s">
        <v>54</v>
      </c>
      <c r="H30" s="10">
        <v>65</v>
      </c>
      <c r="I30" s="13" t="s">
        <v>54</v>
      </c>
      <c r="J30" s="2">
        <v>1.29</v>
      </c>
      <c r="K30" s="2" t="s">
        <v>54</v>
      </c>
      <c r="L30" s="13">
        <v>0.24</v>
      </c>
      <c r="M30" s="10" t="s">
        <v>54</v>
      </c>
      <c r="N30" s="10">
        <v>23</v>
      </c>
      <c r="O30" s="10"/>
      <c r="P30" s="2" t="s">
        <v>41</v>
      </c>
      <c r="Q30" s="12">
        <f>F30*H30*J30*L30*N30</f>
        <v>1157.1299999999999</v>
      </c>
    </row>
    <row r="31" spans="1:17" ht="18" customHeight="1">
      <c r="A31" s="10"/>
      <c r="B31" s="10"/>
      <c r="C31" s="10"/>
      <c r="D31" s="13"/>
      <c r="E31" s="13"/>
      <c r="F31" s="13" t="s">
        <v>41</v>
      </c>
      <c r="G31" s="2"/>
      <c r="H31" s="10"/>
      <c r="I31" s="13" t="s">
        <v>41</v>
      </c>
      <c r="J31" s="2"/>
      <c r="K31" s="2"/>
      <c r="L31" s="11" t="s">
        <v>41</v>
      </c>
      <c r="M31" s="10"/>
      <c r="N31" s="10"/>
      <c r="O31" s="10"/>
      <c r="P31" s="2" t="s">
        <v>41</v>
      </c>
      <c r="Q31" s="12">
        <f>SUM(Q29:Q30)</f>
        <v>1748.4467999999997</v>
      </c>
    </row>
  </sheetData>
  <mergeCells count="12">
    <mergeCell ref="A24:Q24"/>
    <mergeCell ref="O3:P3"/>
    <mergeCell ref="A8:Q8"/>
    <mergeCell ref="A1:E3"/>
    <mergeCell ref="A16:Q16"/>
    <mergeCell ref="F1:N3"/>
    <mergeCell ref="A4:C4"/>
    <mergeCell ref="D4:H4"/>
    <mergeCell ref="I4:L4"/>
    <mergeCell ref="M4:P4"/>
    <mergeCell ref="O1:P1"/>
    <mergeCell ref="O2:P2"/>
  </mergeCells>
  <printOptions/>
  <pageMargins left="0.4" right="0.37" top="1" bottom="0.51" header="0.5" footer="0.5"/>
  <pageSetup horizontalDpi="360" verticalDpi="36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A18" sqref="A18:Q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00390625" style="0" customWidth="1"/>
    <col min="4" max="4" width="5.28125" style="0" customWidth="1"/>
    <col min="5" max="5" width="5.7109375" style="0" customWidth="1"/>
    <col min="6" max="6" width="6.28125" style="0" customWidth="1"/>
    <col min="7" max="7" width="2.7109375" style="0" customWidth="1"/>
    <col min="8" max="8" width="5.8515625" style="0" customWidth="1"/>
    <col min="9" max="9" width="7.7109375" style="0" customWidth="1"/>
    <col min="10" max="10" width="5.00390625" style="0" customWidth="1"/>
    <col min="11" max="11" width="5.57421875" style="0" customWidth="1"/>
    <col min="12" max="12" width="11.28125" style="0" customWidth="1"/>
    <col min="13" max="13" width="3.7109375" style="0" customWidth="1"/>
    <col min="14" max="14" width="3.57421875" style="0" customWidth="1"/>
    <col min="15" max="15" width="4.28125" style="0" customWidth="1"/>
    <col min="16" max="16" width="5.140625" style="0" customWidth="1"/>
    <col min="17" max="17" width="12.140625" style="0" customWidth="1"/>
  </cols>
  <sheetData>
    <row r="1" spans="1:17" ht="18" customHeight="1">
      <c r="A1" s="19"/>
      <c r="B1" s="19"/>
      <c r="C1" s="19"/>
      <c r="D1" s="19"/>
      <c r="E1" s="19"/>
      <c r="F1" s="20" t="s">
        <v>57</v>
      </c>
      <c r="G1" s="21"/>
      <c r="H1" s="21"/>
      <c r="I1" s="21"/>
      <c r="J1" s="21"/>
      <c r="K1" s="21"/>
      <c r="L1" s="21"/>
      <c r="M1" s="21"/>
      <c r="N1" s="22"/>
      <c r="O1" s="31" t="s">
        <v>45</v>
      </c>
      <c r="P1" s="32"/>
      <c r="Q1" s="1">
        <v>14</v>
      </c>
    </row>
    <row r="2" spans="1:18" ht="18" customHeight="1">
      <c r="A2" s="19"/>
      <c r="B2" s="19"/>
      <c r="C2" s="19"/>
      <c r="D2" s="19"/>
      <c r="E2" s="19"/>
      <c r="F2" s="23"/>
      <c r="G2" s="24"/>
      <c r="H2" s="24"/>
      <c r="I2" s="24"/>
      <c r="J2" s="24"/>
      <c r="K2" s="24"/>
      <c r="L2" s="24"/>
      <c r="M2" s="24"/>
      <c r="N2" s="25"/>
      <c r="O2" s="31" t="s">
        <v>46</v>
      </c>
      <c r="P2" s="32"/>
      <c r="Q2" s="15" t="s">
        <v>58</v>
      </c>
      <c r="R2" t="s">
        <v>41</v>
      </c>
    </row>
    <row r="3" spans="1:17" ht="12.75">
      <c r="A3" s="19"/>
      <c r="B3" s="19"/>
      <c r="C3" s="19"/>
      <c r="D3" s="19"/>
      <c r="E3" s="19"/>
      <c r="F3" s="26"/>
      <c r="G3" s="27"/>
      <c r="H3" s="27"/>
      <c r="I3" s="27"/>
      <c r="J3" s="27"/>
      <c r="K3" s="27"/>
      <c r="L3" s="27"/>
      <c r="M3" s="27"/>
      <c r="N3" s="28"/>
      <c r="O3" s="31" t="s">
        <v>47</v>
      </c>
      <c r="P3" s="32"/>
      <c r="Q3" s="14" t="s">
        <v>41</v>
      </c>
    </row>
    <row r="4" spans="1:17" ht="30" customHeight="1">
      <c r="A4" s="29" t="s">
        <v>0</v>
      </c>
      <c r="B4" s="30"/>
      <c r="C4" s="30"/>
      <c r="D4" s="30" t="s">
        <v>3</v>
      </c>
      <c r="E4" s="30"/>
      <c r="F4" s="30"/>
      <c r="G4" s="30"/>
      <c r="H4" s="30"/>
      <c r="I4" s="30" t="s">
        <v>1</v>
      </c>
      <c r="J4" s="30"/>
      <c r="K4" s="30"/>
      <c r="L4" s="30"/>
      <c r="M4" s="30" t="s">
        <v>2</v>
      </c>
      <c r="N4" s="30"/>
      <c r="O4" s="30"/>
      <c r="P4" s="30"/>
      <c r="Q4" s="1"/>
    </row>
    <row r="5" spans="1:17" ht="71.2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3" t="s">
        <v>10</v>
      </c>
      <c r="H5" s="3" t="s">
        <v>11</v>
      </c>
      <c r="I5" s="5" t="s">
        <v>12</v>
      </c>
      <c r="J5" s="5" t="s">
        <v>13</v>
      </c>
      <c r="K5" s="3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</row>
    <row r="6" spans="1:17" ht="12.75">
      <c r="A6" s="6"/>
      <c r="B6" s="6"/>
      <c r="C6" s="6"/>
      <c r="D6" s="6"/>
      <c r="E6" s="6"/>
      <c r="F6" s="6" t="s">
        <v>21</v>
      </c>
      <c r="G6" s="6"/>
      <c r="H6" s="6"/>
      <c r="I6" s="6"/>
      <c r="J6" s="7" t="s">
        <v>22</v>
      </c>
      <c r="K6" s="7" t="s">
        <v>25</v>
      </c>
      <c r="L6" s="7" t="s">
        <v>23</v>
      </c>
      <c r="M6" s="6" t="s">
        <v>24</v>
      </c>
      <c r="N6" s="7" t="s">
        <v>26</v>
      </c>
      <c r="O6" s="7" t="s">
        <v>27</v>
      </c>
      <c r="P6" s="7" t="s">
        <v>28</v>
      </c>
      <c r="Q6" s="7" t="s">
        <v>29</v>
      </c>
    </row>
    <row r="7" spans="1:17" ht="63.75">
      <c r="A7" s="6"/>
      <c r="B7" s="6"/>
      <c r="C7" s="2" t="s">
        <v>30</v>
      </c>
      <c r="D7" s="2" t="s">
        <v>31</v>
      </c>
      <c r="E7" s="2" t="s">
        <v>31</v>
      </c>
      <c r="F7" s="2" t="s">
        <v>32</v>
      </c>
      <c r="G7" s="2" t="s">
        <v>33</v>
      </c>
      <c r="H7" s="2" t="s">
        <v>32</v>
      </c>
      <c r="I7" s="2" t="s">
        <v>32</v>
      </c>
      <c r="J7" s="8" t="s">
        <v>37</v>
      </c>
      <c r="K7" s="2" t="s">
        <v>35</v>
      </c>
      <c r="L7" s="8" t="s">
        <v>36</v>
      </c>
      <c r="M7" s="2" t="s">
        <v>38</v>
      </c>
      <c r="N7" s="2" t="s">
        <v>38</v>
      </c>
      <c r="O7" s="2" t="s">
        <v>38</v>
      </c>
      <c r="P7" s="2" t="s">
        <v>39</v>
      </c>
      <c r="Q7" s="9" t="s">
        <v>34</v>
      </c>
    </row>
    <row r="8" spans="1:17" ht="18" customHeight="1">
      <c r="A8" s="16" t="s">
        <v>99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" customHeight="1">
      <c r="A9" s="10" t="s">
        <v>40</v>
      </c>
      <c r="B9" s="10" t="s">
        <v>60</v>
      </c>
      <c r="C9" s="10"/>
      <c r="D9" s="13">
        <v>0.8</v>
      </c>
      <c r="E9" s="13">
        <v>0.95</v>
      </c>
      <c r="F9" s="13">
        <f>D9*E9</f>
        <v>0.76</v>
      </c>
      <c r="G9" s="2">
        <v>2</v>
      </c>
      <c r="H9" s="10"/>
      <c r="I9" s="13">
        <f>F9*G9-H9</f>
        <v>1.52</v>
      </c>
      <c r="J9" s="2">
        <v>3</v>
      </c>
      <c r="K9" s="2">
        <v>23</v>
      </c>
      <c r="L9" s="11">
        <f>I9*J9*K9</f>
        <v>104.88000000000001</v>
      </c>
      <c r="M9" s="10"/>
      <c r="N9" s="10"/>
      <c r="O9" s="10"/>
      <c r="P9" s="2" t="s">
        <v>41</v>
      </c>
      <c r="Q9" s="12" t="s">
        <v>41</v>
      </c>
    </row>
    <row r="10" spans="1:17" ht="18" customHeight="1">
      <c r="A10" s="10" t="s">
        <v>42</v>
      </c>
      <c r="B10" s="10"/>
      <c r="C10" s="10"/>
      <c r="D10" s="13">
        <v>4.5</v>
      </c>
      <c r="E10" s="13">
        <v>3</v>
      </c>
      <c r="F10" s="13">
        <f>D10*E10</f>
        <v>13.5</v>
      </c>
      <c r="G10" s="2">
        <v>1</v>
      </c>
      <c r="H10" s="33">
        <f>I9</f>
        <v>1.52</v>
      </c>
      <c r="I10" s="13">
        <f>F10*G10-H10</f>
        <v>11.98</v>
      </c>
      <c r="J10" s="2">
        <v>0.6</v>
      </c>
      <c r="K10" s="2">
        <v>23</v>
      </c>
      <c r="L10" s="11">
        <f>I10*J10*K10</f>
        <v>165.32399999999998</v>
      </c>
      <c r="M10" s="10"/>
      <c r="N10" s="10"/>
      <c r="O10" s="10"/>
      <c r="P10" s="2" t="s">
        <v>41</v>
      </c>
      <c r="Q10" s="12" t="s">
        <v>41</v>
      </c>
    </row>
    <row r="11" spans="1:17" ht="18" customHeight="1">
      <c r="A11" s="10" t="s">
        <v>49</v>
      </c>
      <c r="B11" s="10"/>
      <c r="C11" s="10"/>
      <c r="D11" s="13"/>
      <c r="E11" s="13"/>
      <c r="F11" s="13">
        <v>16</v>
      </c>
      <c r="G11" s="2">
        <v>1</v>
      </c>
      <c r="H11" s="10"/>
      <c r="I11" s="13">
        <f>F11*G11-H11</f>
        <v>16</v>
      </c>
      <c r="J11" s="2">
        <v>0.47</v>
      </c>
      <c r="K11" s="2">
        <v>11</v>
      </c>
      <c r="L11" s="11">
        <f>I11*J11*K11</f>
        <v>82.72</v>
      </c>
      <c r="M11" s="10"/>
      <c r="N11" s="10"/>
      <c r="O11" s="10"/>
      <c r="P11" s="2" t="s">
        <v>41</v>
      </c>
      <c r="Q11" s="12" t="s">
        <v>41</v>
      </c>
    </row>
    <row r="12" spans="1:17" ht="18" customHeight="1">
      <c r="A12" s="10" t="s">
        <v>51</v>
      </c>
      <c r="B12" s="10"/>
      <c r="C12" s="10"/>
      <c r="D12" s="13"/>
      <c r="E12" s="13"/>
      <c r="F12" s="13">
        <v>16</v>
      </c>
      <c r="G12" s="2">
        <v>1</v>
      </c>
      <c r="H12" s="10"/>
      <c r="I12" s="13">
        <f>F12*G12-H12</f>
        <v>16</v>
      </c>
      <c r="J12" s="2">
        <v>0.38</v>
      </c>
      <c r="K12" s="2">
        <v>23</v>
      </c>
      <c r="L12" s="11">
        <f>I12*J12*K12</f>
        <v>139.84</v>
      </c>
      <c r="M12" s="10"/>
      <c r="N12" s="10"/>
      <c r="O12" s="10"/>
      <c r="P12" s="2" t="s">
        <v>41</v>
      </c>
      <c r="Q12" s="12" t="s">
        <v>41</v>
      </c>
    </row>
    <row r="13" spans="1:17" ht="18" customHeight="1">
      <c r="A13" s="10"/>
      <c r="B13" s="10"/>
      <c r="C13" s="10"/>
      <c r="D13" s="13"/>
      <c r="E13" s="13"/>
      <c r="F13" s="13" t="s">
        <v>41</v>
      </c>
      <c r="G13" s="2"/>
      <c r="H13" s="10"/>
      <c r="I13" s="13" t="s">
        <v>41</v>
      </c>
      <c r="J13" s="2"/>
      <c r="K13" s="2"/>
      <c r="L13" s="11">
        <f>SUM(L9:L12)</f>
        <v>492.764</v>
      </c>
      <c r="M13" s="10">
        <v>15</v>
      </c>
      <c r="N13" s="10">
        <v>0</v>
      </c>
      <c r="O13" s="10">
        <v>5</v>
      </c>
      <c r="P13" s="2">
        <f>1+0.01*(M13+N13+O13)</f>
        <v>1.2</v>
      </c>
      <c r="Q13" s="12">
        <f>L13*P13</f>
        <v>591.3168</v>
      </c>
    </row>
    <row r="14" spans="1:17" ht="18" customHeight="1">
      <c r="A14" s="10" t="s">
        <v>41</v>
      </c>
      <c r="B14" s="10"/>
      <c r="C14" s="10"/>
      <c r="D14" s="13" t="s">
        <v>53</v>
      </c>
      <c r="E14" s="13" t="s">
        <v>41</v>
      </c>
      <c r="F14" s="13">
        <v>2.5</v>
      </c>
      <c r="G14" s="2" t="s">
        <v>54</v>
      </c>
      <c r="H14" s="10">
        <v>65</v>
      </c>
      <c r="I14" s="13" t="s">
        <v>54</v>
      </c>
      <c r="J14" s="2">
        <v>1.29</v>
      </c>
      <c r="K14" s="2" t="s">
        <v>54</v>
      </c>
      <c r="L14" s="13">
        <v>0.24</v>
      </c>
      <c r="M14" s="10" t="s">
        <v>54</v>
      </c>
      <c r="N14" s="10">
        <v>23</v>
      </c>
      <c r="O14" s="10"/>
      <c r="P14" s="2" t="s">
        <v>41</v>
      </c>
      <c r="Q14" s="12">
        <f>F14*H14*J14*L14*N14</f>
        <v>1157.1299999999999</v>
      </c>
    </row>
    <row r="15" spans="1:17" ht="18" customHeight="1">
      <c r="A15" s="10"/>
      <c r="B15" s="10"/>
      <c r="C15" s="10"/>
      <c r="D15" s="13"/>
      <c r="E15" s="13"/>
      <c r="F15" s="13" t="s">
        <v>41</v>
      </c>
      <c r="G15" s="2"/>
      <c r="H15" s="10"/>
      <c r="I15" s="13" t="s">
        <v>41</v>
      </c>
      <c r="J15" s="2"/>
      <c r="K15" s="2"/>
      <c r="L15" s="11" t="s">
        <v>41</v>
      </c>
      <c r="M15" s="10"/>
      <c r="N15" s="10"/>
      <c r="O15" s="10"/>
      <c r="P15" s="2" t="s">
        <v>41</v>
      </c>
      <c r="Q15" s="12">
        <f>SUM(Q13:Q14)</f>
        <v>1748.4467999999997</v>
      </c>
    </row>
    <row r="16" spans="1:17" ht="18" customHeight="1">
      <c r="A16" s="16" t="s">
        <v>100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7" spans="1:17" ht="18" customHeight="1">
      <c r="A17" s="10" t="s">
        <v>40</v>
      </c>
      <c r="B17" s="10" t="s">
        <v>60</v>
      </c>
      <c r="C17" s="10"/>
      <c r="D17" s="13">
        <v>0.8</v>
      </c>
      <c r="E17" s="13">
        <v>0.95</v>
      </c>
      <c r="F17" s="13">
        <f>D17*E17</f>
        <v>0.76</v>
      </c>
      <c r="G17" s="2">
        <v>2</v>
      </c>
      <c r="H17" s="10"/>
      <c r="I17" s="13">
        <f>F17*G17-H17</f>
        <v>1.52</v>
      </c>
      <c r="J17" s="2">
        <v>3</v>
      </c>
      <c r="K17" s="2">
        <v>23</v>
      </c>
      <c r="L17" s="11">
        <f>I17*J17*K17</f>
        <v>104.88000000000001</v>
      </c>
      <c r="M17" s="10"/>
      <c r="N17" s="10"/>
      <c r="O17" s="10"/>
      <c r="P17" s="2" t="s">
        <v>41</v>
      </c>
      <c r="Q17" s="12" t="s">
        <v>41</v>
      </c>
    </row>
    <row r="18" spans="1:17" ht="18" customHeight="1">
      <c r="A18" s="10" t="s">
        <v>42</v>
      </c>
      <c r="B18" s="10"/>
      <c r="C18" s="10"/>
      <c r="D18" s="13">
        <v>4.5</v>
      </c>
      <c r="E18" s="13">
        <v>3</v>
      </c>
      <c r="F18" s="13">
        <f>D18*E18</f>
        <v>13.5</v>
      </c>
      <c r="G18" s="2">
        <v>1</v>
      </c>
      <c r="H18" s="33">
        <f>I17</f>
        <v>1.52</v>
      </c>
      <c r="I18" s="13">
        <f>F18*G18-H18</f>
        <v>11.98</v>
      </c>
      <c r="J18" s="2">
        <v>0.6</v>
      </c>
      <c r="K18" s="2">
        <v>23</v>
      </c>
      <c r="L18" s="11">
        <f>I18*J18*K18</f>
        <v>165.32399999999998</v>
      </c>
      <c r="M18" s="10"/>
      <c r="N18" s="10"/>
      <c r="O18" s="10"/>
      <c r="P18" s="2" t="s">
        <v>41</v>
      </c>
      <c r="Q18" s="12" t="s">
        <v>41</v>
      </c>
    </row>
    <row r="19" spans="1:17" ht="18" customHeight="1">
      <c r="A19" s="10" t="s">
        <v>49</v>
      </c>
      <c r="B19" s="10"/>
      <c r="C19" s="10"/>
      <c r="D19" s="13"/>
      <c r="E19" s="13"/>
      <c r="F19" s="13">
        <v>16</v>
      </c>
      <c r="G19" s="2">
        <v>1</v>
      </c>
      <c r="H19" s="10"/>
      <c r="I19" s="13">
        <f>F19*G19-H19</f>
        <v>16</v>
      </c>
      <c r="J19" s="2">
        <v>0.47</v>
      </c>
      <c r="K19" s="2">
        <v>11</v>
      </c>
      <c r="L19" s="11">
        <f>I19*J19*K19</f>
        <v>82.72</v>
      </c>
      <c r="M19" s="10"/>
      <c r="N19" s="10"/>
      <c r="O19" s="10"/>
      <c r="P19" s="2" t="s">
        <v>41</v>
      </c>
      <c r="Q19" s="12" t="s">
        <v>41</v>
      </c>
    </row>
    <row r="20" spans="1:17" ht="18" customHeight="1">
      <c r="A20" s="10" t="s">
        <v>51</v>
      </c>
      <c r="B20" s="10"/>
      <c r="C20" s="10"/>
      <c r="D20" s="13"/>
      <c r="E20" s="13"/>
      <c r="F20" s="13">
        <v>16</v>
      </c>
      <c r="G20" s="2">
        <v>1</v>
      </c>
      <c r="H20" s="10"/>
      <c r="I20" s="13">
        <f>F20*G20-H20</f>
        <v>16</v>
      </c>
      <c r="J20" s="2">
        <v>0.38</v>
      </c>
      <c r="K20" s="2">
        <v>23</v>
      </c>
      <c r="L20" s="11">
        <f>I20*J20*K20</f>
        <v>139.84</v>
      </c>
      <c r="M20" s="10"/>
      <c r="N20" s="10"/>
      <c r="O20" s="10"/>
      <c r="P20" s="2" t="s">
        <v>41</v>
      </c>
      <c r="Q20" s="12" t="s">
        <v>41</v>
      </c>
    </row>
    <row r="21" spans="1:17" ht="18" customHeight="1">
      <c r="A21" s="10"/>
      <c r="B21" s="10"/>
      <c r="C21" s="10"/>
      <c r="D21" s="13"/>
      <c r="E21" s="13"/>
      <c r="F21" s="13" t="s">
        <v>41</v>
      </c>
      <c r="G21" s="2"/>
      <c r="H21" s="10"/>
      <c r="I21" s="13" t="s">
        <v>41</v>
      </c>
      <c r="J21" s="2"/>
      <c r="K21" s="2"/>
      <c r="L21" s="11">
        <f>SUM(L17:L20)</f>
        <v>492.764</v>
      </c>
      <c r="M21" s="10">
        <v>15</v>
      </c>
      <c r="N21" s="10">
        <v>0</v>
      </c>
      <c r="O21" s="10">
        <v>5</v>
      </c>
      <c r="P21" s="2">
        <f>1+0.01*(M21+N21+O21)</f>
        <v>1.2</v>
      </c>
      <c r="Q21" s="12">
        <f>L21*P21</f>
        <v>591.3168</v>
      </c>
    </row>
    <row r="22" spans="1:17" ht="18" customHeight="1">
      <c r="A22" s="10" t="s">
        <v>41</v>
      </c>
      <c r="B22" s="10"/>
      <c r="C22" s="10"/>
      <c r="D22" s="13" t="s">
        <v>53</v>
      </c>
      <c r="E22" s="13" t="s">
        <v>41</v>
      </c>
      <c r="F22" s="13">
        <v>2.5</v>
      </c>
      <c r="G22" s="2" t="s">
        <v>54</v>
      </c>
      <c r="H22" s="10">
        <v>65</v>
      </c>
      <c r="I22" s="13" t="s">
        <v>54</v>
      </c>
      <c r="J22" s="2">
        <v>1.29</v>
      </c>
      <c r="K22" s="2" t="s">
        <v>54</v>
      </c>
      <c r="L22" s="13">
        <v>0.24</v>
      </c>
      <c r="M22" s="10" t="s">
        <v>54</v>
      </c>
      <c r="N22" s="10">
        <v>23</v>
      </c>
      <c r="O22" s="10"/>
      <c r="P22" s="2" t="s">
        <v>41</v>
      </c>
      <c r="Q22" s="12">
        <f>F22*H22*J22*L22*N22</f>
        <v>1157.1299999999999</v>
      </c>
    </row>
    <row r="23" spans="1:17" ht="18" customHeight="1">
      <c r="A23" s="10"/>
      <c r="B23" s="10"/>
      <c r="C23" s="10"/>
      <c r="D23" s="13"/>
      <c r="E23" s="13"/>
      <c r="F23" s="13" t="s">
        <v>41</v>
      </c>
      <c r="G23" s="2"/>
      <c r="H23" s="10"/>
      <c r="I23" s="13" t="s">
        <v>41</v>
      </c>
      <c r="J23" s="2"/>
      <c r="K23" s="2"/>
      <c r="L23" s="11" t="s">
        <v>41</v>
      </c>
      <c r="M23" s="10"/>
      <c r="N23" s="10"/>
      <c r="O23" s="10"/>
      <c r="P23" s="2" t="s">
        <v>41</v>
      </c>
      <c r="Q23" s="12">
        <f>SUM(Q21:Q22)</f>
        <v>1748.4467999999997</v>
      </c>
    </row>
    <row r="24" spans="1:17" ht="18" customHeight="1">
      <c r="A24" s="16" t="s">
        <v>101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</row>
    <row r="25" spans="1:17" ht="18" customHeight="1">
      <c r="A25" s="10" t="s">
        <v>40</v>
      </c>
      <c r="B25" s="10" t="s">
        <v>60</v>
      </c>
      <c r="C25" s="10"/>
      <c r="D25" s="13">
        <v>0.8</v>
      </c>
      <c r="E25" s="13">
        <v>0.95</v>
      </c>
      <c r="F25" s="13">
        <f>D25*E25</f>
        <v>0.76</v>
      </c>
      <c r="G25" s="2">
        <v>2</v>
      </c>
      <c r="H25" s="10"/>
      <c r="I25" s="13">
        <f>F25*G25-H25</f>
        <v>1.52</v>
      </c>
      <c r="J25" s="2">
        <v>3</v>
      </c>
      <c r="K25" s="2">
        <v>23</v>
      </c>
      <c r="L25" s="11">
        <f>I25*J25*K25</f>
        <v>104.88000000000001</v>
      </c>
      <c r="M25" s="10"/>
      <c r="N25" s="10"/>
      <c r="O25" s="10"/>
      <c r="P25" s="2" t="s">
        <v>41</v>
      </c>
      <c r="Q25" s="12" t="s">
        <v>41</v>
      </c>
    </row>
    <row r="26" spans="1:17" ht="18" customHeight="1">
      <c r="A26" s="10" t="s">
        <v>42</v>
      </c>
      <c r="B26" s="10"/>
      <c r="C26" s="10"/>
      <c r="D26" s="13">
        <v>4.5</v>
      </c>
      <c r="E26" s="13">
        <v>3</v>
      </c>
      <c r="F26" s="13">
        <f>D26*E26</f>
        <v>13.5</v>
      </c>
      <c r="G26" s="2">
        <v>1</v>
      </c>
      <c r="H26" s="33">
        <f>I25</f>
        <v>1.52</v>
      </c>
      <c r="I26" s="13">
        <f>F26*G26-H26</f>
        <v>11.98</v>
      </c>
      <c r="J26" s="2">
        <v>0.6</v>
      </c>
      <c r="K26" s="2">
        <v>23</v>
      </c>
      <c r="L26" s="11">
        <f>I26*J26*K26</f>
        <v>165.32399999999998</v>
      </c>
      <c r="M26" s="10"/>
      <c r="N26" s="10"/>
      <c r="O26" s="10"/>
      <c r="P26" s="2" t="s">
        <v>41</v>
      </c>
      <c r="Q26" s="12" t="s">
        <v>41</v>
      </c>
    </row>
    <row r="27" spans="1:17" ht="18" customHeight="1">
      <c r="A27" s="10" t="s">
        <v>49</v>
      </c>
      <c r="B27" s="10"/>
      <c r="C27" s="10"/>
      <c r="D27" s="13"/>
      <c r="E27" s="13"/>
      <c r="F27" s="13">
        <v>16</v>
      </c>
      <c r="G27" s="2">
        <v>1</v>
      </c>
      <c r="H27" s="10"/>
      <c r="I27" s="13">
        <f>F27*G27-H27</f>
        <v>16</v>
      </c>
      <c r="J27" s="2">
        <v>0.47</v>
      </c>
      <c r="K27" s="2">
        <v>11</v>
      </c>
      <c r="L27" s="11">
        <f>I27*J27*K27</f>
        <v>82.72</v>
      </c>
      <c r="M27" s="10"/>
      <c r="N27" s="10"/>
      <c r="O27" s="10"/>
      <c r="P27" s="2" t="s">
        <v>41</v>
      </c>
      <c r="Q27" s="12" t="s">
        <v>41</v>
      </c>
    </row>
    <row r="28" spans="1:17" ht="18" customHeight="1">
      <c r="A28" s="10" t="s">
        <v>51</v>
      </c>
      <c r="B28" s="10"/>
      <c r="C28" s="10"/>
      <c r="D28" s="13"/>
      <c r="E28" s="13"/>
      <c r="F28" s="13">
        <v>16</v>
      </c>
      <c r="G28" s="2">
        <v>1</v>
      </c>
      <c r="H28" s="10"/>
      <c r="I28" s="13">
        <f>F28*G28-H28</f>
        <v>16</v>
      </c>
      <c r="J28" s="2">
        <v>0.38</v>
      </c>
      <c r="K28" s="2">
        <v>23</v>
      </c>
      <c r="L28" s="11">
        <f>I28*J28*K28</f>
        <v>139.84</v>
      </c>
      <c r="M28" s="10"/>
      <c r="N28" s="10"/>
      <c r="O28" s="10"/>
      <c r="P28" s="2" t="s">
        <v>41</v>
      </c>
      <c r="Q28" s="12" t="s">
        <v>41</v>
      </c>
    </row>
    <row r="29" spans="1:17" ht="18" customHeight="1">
      <c r="A29" s="10"/>
      <c r="B29" s="10"/>
      <c r="C29" s="10"/>
      <c r="D29" s="13"/>
      <c r="E29" s="13"/>
      <c r="F29" s="13" t="s">
        <v>41</v>
      </c>
      <c r="G29" s="2"/>
      <c r="H29" s="10"/>
      <c r="I29" s="13" t="s">
        <v>41</v>
      </c>
      <c r="J29" s="2"/>
      <c r="K29" s="2"/>
      <c r="L29" s="11">
        <f>SUM(L25:L28)</f>
        <v>492.764</v>
      </c>
      <c r="M29" s="10">
        <v>15</v>
      </c>
      <c r="N29" s="10">
        <v>0</v>
      </c>
      <c r="O29" s="10">
        <v>5</v>
      </c>
      <c r="P29" s="2">
        <f>1+0.01*(M29+N29+O29)</f>
        <v>1.2</v>
      </c>
      <c r="Q29" s="12">
        <f>L29*P29</f>
        <v>591.3168</v>
      </c>
    </row>
    <row r="30" spans="1:17" ht="18" customHeight="1">
      <c r="A30" s="10" t="s">
        <v>41</v>
      </c>
      <c r="B30" s="10"/>
      <c r="C30" s="10"/>
      <c r="D30" s="13" t="s">
        <v>53</v>
      </c>
      <c r="E30" s="13" t="s">
        <v>41</v>
      </c>
      <c r="F30" s="13">
        <v>2.5</v>
      </c>
      <c r="G30" s="2" t="s">
        <v>54</v>
      </c>
      <c r="H30" s="10">
        <v>65</v>
      </c>
      <c r="I30" s="13" t="s">
        <v>54</v>
      </c>
      <c r="J30" s="2">
        <v>1.29</v>
      </c>
      <c r="K30" s="2" t="s">
        <v>54</v>
      </c>
      <c r="L30" s="13">
        <v>0.24</v>
      </c>
      <c r="M30" s="10" t="s">
        <v>54</v>
      </c>
      <c r="N30" s="10">
        <v>23</v>
      </c>
      <c r="O30" s="10"/>
      <c r="P30" s="2" t="s">
        <v>41</v>
      </c>
      <c r="Q30" s="12">
        <f>F30*H30*J30*L30*N30</f>
        <v>1157.1299999999999</v>
      </c>
    </row>
    <row r="31" spans="1:17" ht="18" customHeight="1">
      <c r="A31" s="10"/>
      <c r="B31" s="10"/>
      <c r="C31" s="10"/>
      <c r="D31" s="13"/>
      <c r="E31" s="13"/>
      <c r="F31" s="13" t="s">
        <v>41</v>
      </c>
      <c r="G31" s="2"/>
      <c r="H31" s="10"/>
      <c r="I31" s="13" t="s">
        <v>41</v>
      </c>
      <c r="J31" s="2"/>
      <c r="K31" s="2"/>
      <c r="L31" s="11" t="s">
        <v>41</v>
      </c>
      <c r="M31" s="10"/>
      <c r="N31" s="10"/>
      <c r="O31" s="10"/>
      <c r="P31" s="2" t="s">
        <v>41</v>
      </c>
      <c r="Q31" s="12">
        <f>SUM(Q29:Q30)</f>
        <v>1748.4467999999997</v>
      </c>
    </row>
  </sheetData>
  <mergeCells count="12">
    <mergeCell ref="O1:P1"/>
    <mergeCell ref="O2:P2"/>
    <mergeCell ref="A24:Q24"/>
    <mergeCell ref="O3:P3"/>
    <mergeCell ref="A8:Q8"/>
    <mergeCell ref="A1:E3"/>
    <mergeCell ref="A16:Q16"/>
    <mergeCell ref="F1:N3"/>
    <mergeCell ref="A4:C4"/>
    <mergeCell ref="D4:H4"/>
    <mergeCell ref="I4:L4"/>
    <mergeCell ref="M4:P4"/>
  </mergeCells>
  <printOptions/>
  <pageMargins left="0.4" right="0.37" top="1" bottom="0.5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8" sqref="A18:Q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00390625" style="0" customWidth="1"/>
    <col min="4" max="4" width="5.28125" style="0" customWidth="1"/>
    <col min="5" max="5" width="5.7109375" style="0" customWidth="1"/>
    <col min="6" max="6" width="6.28125" style="0" customWidth="1"/>
    <col min="7" max="7" width="2.7109375" style="0" customWidth="1"/>
    <col min="8" max="8" width="5.8515625" style="0" customWidth="1"/>
    <col min="9" max="9" width="7.7109375" style="0" customWidth="1"/>
    <col min="10" max="10" width="5.00390625" style="0" customWidth="1"/>
    <col min="11" max="11" width="5.57421875" style="0" customWidth="1"/>
    <col min="12" max="12" width="11.28125" style="0" customWidth="1"/>
    <col min="13" max="13" width="3.7109375" style="0" customWidth="1"/>
    <col min="14" max="14" width="3.57421875" style="0" customWidth="1"/>
    <col min="15" max="15" width="4.28125" style="0" customWidth="1"/>
    <col min="16" max="16" width="5.140625" style="0" customWidth="1"/>
    <col min="17" max="17" width="12.140625" style="0" customWidth="1"/>
  </cols>
  <sheetData>
    <row r="1" spans="1:17" ht="18" customHeight="1">
      <c r="A1" s="19"/>
      <c r="B1" s="19"/>
      <c r="C1" s="19"/>
      <c r="D1" s="19"/>
      <c r="E1" s="19"/>
      <c r="F1" s="20" t="s">
        <v>57</v>
      </c>
      <c r="G1" s="21"/>
      <c r="H1" s="21"/>
      <c r="I1" s="21"/>
      <c r="J1" s="21"/>
      <c r="K1" s="21"/>
      <c r="L1" s="21"/>
      <c r="M1" s="21"/>
      <c r="N1" s="22"/>
      <c r="O1" s="31" t="s">
        <v>45</v>
      </c>
      <c r="P1" s="32"/>
      <c r="Q1" s="1">
        <v>1</v>
      </c>
    </row>
    <row r="2" spans="1:18" ht="18" customHeight="1">
      <c r="A2" s="19"/>
      <c r="B2" s="19"/>
      <c r="C2" s="19"/>
      <c r="D2" s="19"/>
      <c r="E2" s="19"/>
      <c r="F2" s="23"/>
      <c r="G2" s="24"/>
      <c r="H2" s="24"/>
      <c r="I2" s="24"/>
      <c r="J2" s="24"/>
      <c r="K2" s="24"/>
      <c r="L2" s="24"/>
      <c r="M2" s="24"/>
      <c r="N2" s="25"/>
      <c r="O2" s="31" t="s">
        <v>46</v>
      </c>
      <c r="P2" s="32"/>
      <c r="Q2" s="15" t="s">
        <v>58</v>
      </c>
      <c r="R2" t="s">
        <v>41</v>
      </c>
    </row>
    <row r="3" spans="1:17" ht="12.75">
      <c r="A3" s="19"/>
      <c r="B3" s="19"/>
      <c r="C3" s="19"/>
      <c r="D3" s="19"/>
      <c r="E3" s="19"/>
      <c r="F3" s="26"/>
      <c r="G3" s="27"/>
      <c r="H3" s="27"/>
      <c r="I3" s="27"/>
      <c r="J3" s="27"/>
      <c r="K3" s="27"/>
      <c r="L3" s="27"/>
      <c r="M3" s="27"/>
      <c r="N3" s="28"/>
      <c r="O3" s="31" t="s">
        <v>47</v>
      </c>
      <c r="P3" s="32"/>
      <c r="Q3" s="14" t="s">
        <v>41</v>
      </c>
    </row>
    <row r="4" spans="1:17" ht="30" customHeight="1">
      <c r="A4" s="29" t="s">
        <v>0</v>
      </c>
      <c r="B4" s="30"/>
      <c r="C4" s="30"/>
      <c r="D4" s="30" t="s">
        <v>3</v>
      </c>
      <c r="E4" s="30"/>
      <c r="F4" s="30"/>
      <c r="G4" s="30"/>
      <c r="H4" s="30"/>
      <c r="I4" s="30" t="s">
        <v>1</v>
      </c>
      <c r="J4" s="30"/>
      <c r="K4" s="30"/>
      <c r="L4" s="30"/>
      <c r="M4" s="30" t="s">
        <v>2</v>
      </c>
      <c r="N4" s="30"/>
      <c r="O4" s="30"/>
      <c r="P4" s="30"/>
      <c r="Q4" s="1"/>
    </row>
    <row r="5" spans="1:17" ht="71.2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3" t="s">
        <v>10</v>
      </c>
      <c r="H5" s="3" t="s">
        <v>11</v>
      </c>
      <c r="I5" s="5" t="s">
        <v>12</v>
      </c>
      <c r="J5" s="5" t="s">
        <v>13</v>
      </c>
      <c r="K5" s="3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</row>
    <row r="6" spans="1:17" ht="12.75">
      <c r="A6" s="6"/>
      <c r="B6" s="6"/>
      <c r="C6" s="6"/>
      <c r="D6" s="6"/>
      <c r="E6" s="6"/>
      <c r="F6" s="6" t="s">
        <v>21</v>
      </c>
      <c r="G6" s="6"/>
      <c r="H6" s="6"/>
      <c r="I6" s="6"/>
      <c r="J6" s="7" t="s">
        <v>22</v>
      </c>
      <c r="K6" s="7" t="s">
        <v>25</v>
      </c>
      <c r="L6" s="7" t="s">
        <v>23</v>
      </c>
      <c r="M6" s="6" t="s">
        <v>24</v>
      </c>
      <c r="N6" s="7" t="s">
        <v>26</v>
      </c>
      <c r="O6" s="7" t="s">
        <v>27</v>
      </c>
      <c r="P6" s="7" t="s">
        <v>28</v>
      </c>
      <c r="Q6" s="7" t="s">
        <v>29</v>
      </c>
    </row>
    <row r="7" spans="1:17" ht="63.75">
      <c r="A7" s="6"/>
      <c r="B7" s="6"/>
      <c r="C7" s="2" t="s">
        <v>30</v>
      </c>
      <c r="D7" s="2" t="s">
        <v>31</v>
      </c>
      <c r="E7" s="2" t="s">
        <v>31</v>
      </c>
      <c r="F7" s="2" t="s">
        <v>32</v>
      </c>
      <c r="G7" s="2" t="s">
        <v>33</v>
      </c>
      <c r="H7" s="2" t="s">
        <v>32</v>
      </c>
      <c r="I7" s="2" t="s">
        <v>32</v>
      </c>
      <c r="J7" s="8" t="s">
        <v>37</v>
      </c>
      <c r="K7" s="2" t="s">
        <v>35</v>
      </c>
      <c r="L7" s="8" t="s">
        <v>36</v>
      </c>
      <c r="M7" s="2" t="s">
        <v>38</v>
      </c>
      <c r="N7" s="2" t="s">
        <v>38</v>
      </c>
      <c r="O7" s="2" t="s">
        <v>38</v>
      </c>
      <c r="P7" s="2" t="s">
        <v>39</v>
      </c>
      <c r="Q7" s="9" t="s">
        <v>34</v>
      </c>
    </row>
    <row r="8" spans="1:17" ht="18" customHeight="1">
      <c r="A8" s="16" t="s">
        <v>59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" customHeight="1">
      <c r="A9" s="10" t="s">
        <v>40</v>
      </c>
      <c r="B9" s="10" t="s">
        <v>60</v>
      </c>
      <c r="C9" s="10"/>
      <c r="D9" s="13">
        <v>3.6</v>
      </c>
      <c r="E9" s="13">
        <v>0.95</v>
      </c>
      <c r="F9" s="13">
        <f>D9*E9</f>
        <v>3.42</v>
      </c>
      <c r="G9" s="2">
        <v>1</v>
      </c>
      <c r="H9" s="10"/>
      <c r="I9" s="13">
        <f>F9*G9-H9</f>
        <v>3.42</v>
      </c>
      <c r="J9" s="2">
        <v>3</v>
      </c>
      <c r="K9" s="2">
        <v>25</v>
      </c>
      <c r="L9" s="11">
        <f>I9*J9*K9</f>
        <v>256.5</v>
      </c>
      <c r="M9" s="10"/>
      <c r="N9" s="10"/>
      <c r="O9" s="10"/>
      <c r="P9" s="2" t="s">
        <v>41</v>
      </c>
      <c r="Q9" s="12" t="s">
        <v>41</v>
      </c>
    </row>
    <row r="10" spans="1:17" ht="18" customHeight="1">
      <c r="A10" s="10" t="s">
        <v>42</v>
      </c>
      <c r="B10" s="10"/>
      <c r="C10" s="10"/>
      <c r="D10" s="13">
        <v>13.4</v>
      </c>
      <c r="E10" s="13">
        <v>4.25</v>
      </c>
      <c r="F10" s="13">
        <f>D10*E10</f>
        <v>56.95</v>
      </c>
      <c r="G10" s="2">
        <v>1</v>
      </c>
      <c r="H10" s="33">
        <f>I9</f>
        <v>3.42</v>
      </c>
      <c r="I10" s="13">
        <f>F10*G10-H10</f>
        <v>53.53</v>
      </c>
      <c r="J10" s="2">
        <v>0.6</v>
      </c>
      <c r="K10" s="2">
        <v>25</v>
      </c>
      <c r="L10" s="11">
        <f>I10*J10*K10</f>
        <v>802.95</v>
      </c>
      <c r="M10" s="10"/>
      <c r="N10" s="10"/>
      <c r="O10" s="10"/>
      <c r="P10" s="2" t="s">
        <v>41</v>
      </c>
      <c r="Q10" s="12" t="s">
        <v>41</v>
      </c>
    </row>
    <row r="11" spans="1:17" ht="18" customHeight="1">
      <c r="A11" s="10" t="s">
        <v>43</v>
      </c>
      <c r="B11" s="10"/>
      <c r="C11" s="10"/>
      <c r="D11" s="13">
        <v>1</v>
      </c>
      <c r="E11" s="13">
        <v>2.2</v>
      </c>
      <c r="F11" s="13">
        <f>D11*E11</f>
        <v>2.2</v>
      </c>
      <c r="G11" s="2">
        <v>3</v>
      </c>
      <c r="H11" s="33" t="s">
        <v>41</v>
      </c>
      <c r="I11" s="13">
        <f>F11*G11</f>
        <v>6.6000000000000005</v>
      </c>
      <c r="J11" s="2">
        <v>2</v>
      </c>
      <c r="K11" s="2">
        <v>4</v>
      </c>
      <c r="L11" s="11">
        <f>I11*J11*K11</f>
        <v>52.800000000000004</v>
      </c>
      <c r="M11" s="10"/>
      <c r="N11" s="10"/>
      <c r="O11" s="10"/>
      <c r="P11" s="2" t="s">
        <v>41</v>
      </c>
      <c r="Q11" s="12" t="s">
        <v>41</v>
      </c>
    </row>
    <row r="12" spans="1:17" ht="18" customHeight="1">
      <c r="A12" s="10" t="s">
        <v>44</v>
      </c>
      <c r="B12" s="10"/>
      <c r="C12" s="10"/>
      <c r="D12" s="13">
        <v>13.4</v>
      </c>
      <c r="E12" s="13">
        <v>4.25</v>
      </c>
      <c r="F12" s="13">
        <f>D12*E12</f>
        <v>56.95</v>
      </c>
      <c r="G12" s="2">
        <v>1</v>
      </c>
      <c r="H12" s="33">
        <f>I11</f>
        <v>6.6000000000000005</v>
      </c>
      <c r="I12" s="13">
        <f>F12*G12-H12</f>
        <v>50.35</v>
      </c>
      <c r="J12" s="2">
        <v>1.6</v>
      </c>
      <c r="K12" s="2">
        <v>4</v>
      </c>
      <c r="L12" s="11">
        <f>I12*J12*K12</f>
        <v>322.24</v>
      </c>
      <c r="M12" s="10"/>
      <c r="N12" s="10"/>
      <c r="O12" s="10"/>
      <c r="P12" s="2" t="s">
        <v>41</v>
      </c>
      <c r="Q12" s="12" t="s">
        <v>41</v>
      </c>
    </row>
    <row r="13" spans="1:17" ht="18" customHeight="1">
      <c r="A13" s="10" t="s">
        <v>49</v>
      </c>
      <c r="B13" s="10"/>
      <c r="C13" s="10"/>
      <c r="D13" s="13"/>
      <c r="E13" s="13"/>
      <c r="F13" s="13">
        <v>38</v>
      </c>
      <c r="G13" s="2">
        <v>1</v>
      </c>
      <c r="H13" s="10"/>
      <c r="I13" s="13">
        <f>F13*G13-H13</f>
        <v>38</v>
      </c>
      <c r="J13" s="2">
        <v>0.47</v>
      </c>
      <c r="K13" s="2">
        <v>13</v>
      </c>
      <c r="L13" s="11">
        <f>I13*J13*K13</f>
        <v>232.18</v>
      </c>
      <c r="M13" s="10"/>
      <c r="N13" s="10"/>
      <c r="O13" s="10"/>
      <c r="P13" s="2" t="s">
        <v>41</v>
      </c>
      <c r="Q13" s="12" t="s">
        <v>41</v>
      </c>
    </row>
    <row r="14" spans="1:17" ht="18" customHeight="1">
      <c r="A14" s="10" t="s">
        <v>51</v>
      </c>
      <c r="B14" s="10"/>
      <c r="C14" s="10"/>
      <c r="D14" s="13"/>
      <c r="E14" s="13"/>
      <c r="F14" s="13">
        <v>38</v>
      </c>
      <c r="G14" s="2">
        <v>1</v>
      </c>
      <c r="H14" s="10"/>
      <c r="I14" s="13">
        <f>F14*G14-H14</f>
        <v>38</v>
      </c>
      <c r="J14" s="2">
        <v>0.38</v>
      </c>
      <c r="K14" s="2">
        <v>13</v>
      </c>
      <c r="L14" s="11">
        <f>I14*J14*K14</f>
        <v>187.72</v>
      </c>
      <c r="M14" s="10"/>
      <c r="N14" s="10"/>
      <c r="O14" s="10"/>
      <c r="P14" s="2" t="s">
        <v>41</v>
      </c>
      <c r="Q14" s="12" t="s">
        <v>41</v>
      </c>
    </row>
    <row r="15" spans="1:17" ht="18" customHeight="1">
      <c r="A15" s="10"/>
      <c r="B15" s="10"/>
      <c r="C15" s="10"/>
      <c r="D15" s="13"/>
      <c r="E15" s="13"/>
      <c r="F15" s="13" t="s">
        <v>41</v>
      </c>
      <c r="G15" s="2"/>
      <c r="H15" s="10"/>
      <c r="I15" s="13" t="s">
        <v>41</v>
      </c>
      <c r="J15" s="2"/>
      <c r="K15" s="2"/>
      <c r="L15" s="11">
        <f>SUM(L9:L14)</f>
        <v>1854.39</v>
      </c>
      <c r="M15" s="10">
        <v>15</v>
      </c>
      <c r="N15" s="10">
        <v>0</v>
      </c>
      <c r="O15" s="10">
        <v>5</v>
      </c>
      <c r="P15" s="2">
        <f>1+0.01*(M15+N15+O15)</f>
        <v>1.2</v>
      </c>
      <c r="Q15" s="12">
        <f>L15*P15</f>
        <v>2225.268</v>
      </c>
    </row>
    <row r="16" spans="1:17" ht="18" customHeight="1">
      <c r="A16" s="10" t="s">
        <v>41</v>
      </c>
      <c r="B16" s="10"/>
      <c r="C16" s="10"/>
      <c r="D16" s="13" t="s">
        <v>53</v>
      </c>
      <c r="E16" s="13" t="s">
        <v>41</v>
      </c>
      <c r="F16" s="13">
        <v>2.5</v>
      </c>
      <c r="G16" s="2" t="s">
        <v>54</v>
      </c>
      <c r="H16" s="10">
        <v>161</v>
      </c>
      <c r="I16" s="13" t="s">
        <v>54</v>
      </c>
      <c r="J16" s="2">
        <v>1.29</v>
      </c>
      <c r="K16" s="2" t="s">
        <v>54</v>
      </c>
      <c r="L16" s="13">
        <v>0.24</v>
      </c>
      <c r="M16" s="10" t="s">
        <v>54</v>
      </c>
      <c r="N16" s="10">
        <v>23</v>
      </c>
      <c r="O16" s="10"/>
      <c r="P16" s="2" t="s">
        <v>41</v>
      </c>
      <c r="Q16" s="12">
        <f>F16*H16*J16*L16*N16</f>
        <v>2866.1220000000003</v>
      </c>
    </row>
    <row r="17" spans="1:17" ht="18" customHeight="1">
      <c r="A17" s="10"/>
      <c r="B17" s="10"/>
      <c r="C17" s="10"/>
      <c r="D17" s="13"/>
      <c r="E17" s="13"/>
      <c r="F17" s="13" t="s">
        <v>41</v>
      </c>
      <c r="G17" s="2"/>
      <c r="H17" s="10"/>
      <c r="I17" s="13" t="s">
        <v>41</v>
      </c>
      <c r="J17" s="2"/>
      <c r="K17" s="2"/>
      <c r="L17" s="11" t="s">
        <v>41</v>
      </c>
      <c r="M17" s="10"/>
      <c r="N17" s="10"/>
      <c r="O17" s="10"/>
      <c r="P17" s="2" t="s">
        <v>41</v>
      </c>
      <c r="Q17" s="12">
        <f>SUM(Q15:Q16)</f>
        <v>5091.39</v>
      </c>
    </row>
    <row r="18" spans="1:17" ht="18" customHeight="1">
      <c r="A18" s="16" t="s">
        <v>61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1:17" ht="18" customHeight="1">
      <c r="A19" s="10" t="s">
        <v>40</v>
      </c>
      <c r="B19" s="10" t="s">
        <v>60</v>
      </c>
      <c r="C19" s="10"/>
      <c r="D19" s="13">
        <v>3.6</v>
      </c>
      <c r="E19" s="13">
        <v>0.95</v>
      </c>
      <c r="F19" s="13">
        <f>D19*E19</f>
        <v>3.42</v>
      </c>
      <c r="G19" s="2">
        <v>1</v>
      </c>
      <c r="H19" s="10"/>
      <c r="I19" s="13">
        <f>F19*G19-H19</f>
        <v>3.42</v>
      </c>
      <c r="J19" s="2">
        <v>3</v>
      </c>
      <c r="K19" s="2">
        <v>21</v>
      </c>
      <c r="L19" s="11">
        <f>I19*J19*K19</f>
        <v>215.46</v>
      </c>
      <c r="M19" s="10"/>
      <c r="N19" s="10"/>
      <c r="O19" s="10"/>
      <c r="P19" s="2" t="s">
        <v>41</v>
      </c>
      <c r="Q19" s="12" t="s">
        <v>41</v>
      </c>
    </row>
    <row r="20" spans="1:17" ht="18" customHeight="1">
      <c r="A20" s="10" t="s">
        <v>42</v>
      </c>
      <c r="B20" s="10"/>
      <c r="C20" s="10"/>
      <c r="D20" s="13">
        <v>5</v>
      </c>
      <c r="E20" s="13">
        <v>4.25</v>
      </c>
      <c r="F20" s="13">
        <f>D20*E20</f>
        <v>21.25</v>
      </c>
      <c r="G20" s="2">
        <v>1</v>
      </c>
      <c r="H20" s="33">
        <f>I19</f>
        <v>3.42</v>
      </c>
      <c r="I20" s="13">
        <f>F20*G20-H20</f>
        <v>17.83</v>
      </c>
      <c r="J20" s="2">
        <v>0.6</v>
      </c>
      <c r="K20" s="2">
        <v>21</v>
      </c>
      <c r="L20" s="11">
        <f>I20*J20*K20</f>
        <v>224.65799999999996</v>
      </c>
      <c r="M20" s="10"/>
      <c r="N20" s="10"/>
      <c r="O20" s="10"/>
      <c r="P20" s="2" t="s">
        <v>41</v>
      </c>
      <c r="Q20" s="12" t="s">
        <v>41</v>
      </c>
    </row>
    <row r="21" spans="1:17" ht="18" customHeight="1">
      <c r="A21" s="10" t="s">
        <v>49</v>
      </c>
      <c r="B21" s="10"/>
      <c r="C21" s="10"/>
      <c r="D21" s="13"/>
      <c r="E21" s="13"/>
      <c r="F21" s="13">
        <v>20</v>
      </c>
      <c r="G21" s="2">
        <v>1</v>
      </c>
      <c r="H21" s="10"/>
      <c r="I21" s="13">
        <f>F21*G21-H21</f>
        <v>20</v>
      </c>
      <c r="J21" s="2">
        <v>0.47</v>
      </c>
      <c r="K21" s="2">
        <v>9</v>
      </c>
      <c r="L21" s="11">
        <f>I21*J21*K21</f>
        <v>84.6</v>
      </c>
      <c r="M21" s="10"/>
      <c r="N21" s="10"/>
      <c r="O21" s="10"/>
      <c r="P21" s="2" t="s">
        <v>41</v>
      </c>
      <c r="Q21" s="12" t="s">
        <v>41</v>
      </c>
    </row>
    <row r="22" spans="1:17" ht="18" customHeight="1">
      <c r="A22" s="10" t="s">
        <v>51</v>
      </c>
      <c r="B22" s="10"/>
      <c r="C22" s="10"/>
      <c r="D22" s="13"/>
      <c r="E22" s="13"/>
      <c r="F22" s="13">
        <v>20</v>
      </c>
      <c r="G22" s="2">
        <v>1</v>
      </c>
      <c r="H22" s="10"/>
      <c r="I22" s="13">
        <f>F22*G22-H22</f>
        <v>20</v>
      </c>
      <c r="J22" s="2">
        <v>0.38</v>
      </c>
      <c r="K22" s="2">
        <v>13</v>
      </c>
      <c r="L22" s="11">
        <f>I22*J22*K22</f>
        <v>98.8</v>
      </c>
      <c r="M22" s="10"/>
      <c r="N22" s="10"/>
      <c r="O22" s="10"/>
      <c r="P22" s="2" t="s">
        <v>41</v>
      </c>
      <c r="Q22" s="12" t="s">
        <v>41</v>
      </c>
    </row>
    <row r="23" spans="1:17" ht="18" customHeight="1">
      <c r="A23" s="10"/>
      <c r="B23" s="10"/>
      <c r="C23" s="10"/>
      <c r="D23" s="13"/>
      <c r="E23" s="13"/>
      <c r="F23" s="13" t="s">
        <v>41</v>
      </c>
      <c r="G23" s="2"/>
      <c r="H23" s="10"/>
      <c r="I23" s="13" t="s">
        <v>41</v>
      </c>
      <c r="J23" s="2"/>
      <c r="K23" s="2"/>
      <c r="L23" s="11">
        <f>SUM(L19:L22)</f>
        <v>623.5179999999999</v>
      </c>
      <c r="M23" s="10">
        <v>15</v>
      </c>
      <c r="N23" s="10">
        <v>0</v>
      </c>
      <c r="O23" s="10">
        <v>5</v>
      </c>
      <c r="P23" s="2">
        <f>1+0.01*(M23+N23+O23)</f>
        <v>1.2</v>
      </c>
      <c r="Q23" s="12">
        <f>L23*P23</f>
        <v>748.2215999999999</v>
      </c>
    </row>
    <row r="24" spans="1:17" ht="18" customHeight="1">
      <c r="A24" s="10" t="s">
        <v>41</v>
      </c>
      <c r="B24" s="10"/>
      <c r="C24" s="10"/>
      <c r="D24" s="13" t="s">
        <v>53</v>
      </c>
      <c r="E24" s="13" t="s">
        <v>41</v>
      </c>
      <c r="F24" s="13">
        <v>2.5</v>
      </c>
      <c r="G24" s="2" t="s">
        <v>54</v>
      </c>
      <c r="H24" s="10">
        <v>161</v>
      </c>
      <c r="I24" s="13" t="s">
        <v>54</v>
      </c>
      <c r="J24" s="2">
        <v>1.29</v>
      </c>
      <c r="K24" s="2" t="s">
        <v>54</v>
      </c>
      <c r="L24" s="13">
        <v>0.24</v>
      </c>
      <c r="M24" s="10" t="s">
        <v>54</v>
      </c>
      <c r="N24" s="10">
        <v>21</v>
      </c>
      <c r="O24" s="10"/>
      <c r="P24" s="2" t="s">
        <v>41</v>
      </c>
      <c r="Q24" s="12">
        <f>F24*H24*J24*L24*N24</f>
        <v>2616.8940000000002</v>
      </c>
    </row>
    <row r="25" spans="1:17" ht="18" customHeight="1">
      <c r="A25" s="10"/>
      <c r="B25" s="10"/>
      <c r="C25" s="10"/>
      <c r="D25" s="13"/>
      <c r="E25" s="13"/>
      <c r="F25" s="13" t="s">
        <v>41</v>
      </c>
      <c r="G25" s="2"/>
      <c r="H25" s="10"/>
      <c r="I25" s="13" t="s">
        <v>41</v>
      </c>
      <c r="J25" s="2"/>
      <c r="K25" s="2"/>
      <c r="L25" s="11" t="s">
        <v>41</v>
      </c>
      <c r="M25" s="10"/>
      <c r="N25" s="10"/>
      <c r="O25" s="10"/>
      <c r="P25" s="2" t="s">
        <v>41</v>
      </c>
      <c r="Q25" s="12">
        <f>SUM(Q23:Q24)</f>
        <v>3365.1156</v>
      </c>
    </row>
    <row r="26" spans="1:17" ht="18" customHeight="1">
      <c r="A26" s="16" t="s">
        <v>62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ht="18" customHeight="1">
      <c r="A27" s="10" t="s">
        <v>43</v>
      </c>
      <c r="B27" s="10"/>
      <c r="C27" s="10"/>
      <c r="D27" s="13">
        <v>1</v>
      </c>
      <c r="E27" s="13">
        <v>2.2</v>
      </c>
      <c r="F27" s="13">
        <f>D27*E27</f>
        <v>2.2</v>
      </c>
      <c r="G27" s="2">
        <v>1</v>
      </c>
      <c r="H27" s="33" t="s">
        <v>41</v>
      </c>
      <c r="I27" s="13">
        <f>F27*G27</f>
        <v>2.2</v>
      </c>
      <c r="J27" s="2">
        <v>2</v>
      </c>
      <c r="K27" s="2">
        <v>8</v>
      </c>
      <c r="L27" s="11">
        <f>I27*J27*K27</f>
        <v>35.2</v>
      </c>
      <c r="M27" s="10"/>
      <c r="N27" s="10"/>
      <c r="O27" s="10"/>
      <c r="P27" s="2" t="s">
        <v>41</v>
      </c>
      <c r="Q27" s="12" t="s">
        <v>41</v>
      </c>
    </row>
    <row r="28" spans="1:17" ht="18" customHeight="1">
      <c r="A28" s="10" t="s">
        <v>44</v>
      </c>
      <c r="B28" s="10"/>
      <c r="C28" s="10"/>
      <c r="D28" s="13">
        <v>10</v>
      </c>
      <c r="E28" s="13">
        <v>4.25</v>
      </c>
      <c r="F28" s="13">
        <f>D28*E28</f>
        <v>42.5</v>
      </c>
      <c r="G28" s="2">
        <v>1</v>
      </c>
      <c r="H28" s="33">
        <f>I27</f>
        <v>2.2</v>
      </c>
      <c r="I28" s="13">
        <f>F28*G28-H28</f>
        <v>40.3</v>
      </c>
      <c r="J28" s="2">
        <v>1.6</v>
      </c>
      <c r="K28" s="2">
        <v>8</v>
      </c>
      <c r="L28" s="11">
        <f>I28*J28*K28</f>
        <v>515.84</v>
      </c>
      <c r="M28" s="10"/>
      <c r="N28" s="10"/>
      <c r="O28" s="10"/>
      <c r="P28" s="2" t="s">
        <v>41</v>
      </c>
      <c r="Q28" s="12" t="s">
        <v>41</v>
      </c>
    </row>
    <row r="29" spans="1:17" ht="18" customHeight="1">
      <c r="A29" s="10" t="s">
        <v>49</v>
      </c>
      <c r="B29" s="10"/>
      <c r="C29" s="10"/>
      <c r="D29" s="13"/>
      <c r="E29" s="13"/>
      <c r="F29" s="13">
        <v>16</v>
      </c>
      <c r="G29" s="2">
        <v>1</v>
      </c>
      <c r="H29" s="10"/>
      <c r="I29" s="13">
        <f>F29*G29-H29</f>
        <v>16</v>
      </c>
      <c r="J29" s="2">
        <v>0.47</v>
      </c>
      <c r="K29" s="2">
        <v>17</v>
      </c>
      <c r="L29" s="11">
        <f>I29*J29*K29</f>
        <v>127.83999999999999</v>
      </c>
      <c r="M29" s="10"/>
      <c r="N29" s="10"/>
      <c r="O29" s="10"/>
      <c r="P29" s="2" t="s">
        <v>41</v>
      </c>
      <c r="Q29" s="12" t="s">
        <v>41</v>
      </c>
    </row>
    <row r="30" spans="1:17" ht="18" customHeight="1">
      <c r="A30" s="10" t="s">
        <v>51</v>
      </c>
      <c r="B30" s="10"/>
      <c r="C30" s="10"/>
      <c r="D30" s="13"/>
      <c r="E30" s="13"/>
      <c r="F30" s="13">
        <v>16</v>
      </c>
      <c r="G30" s="2">
        <v>1</v>
      </c>
      <c r="H30" s="10"/>
      <c r="I30" s="13">
        <f>F30*G30-H30</f>
        <v>16</v>
      </c>
      <c r="J30" s="2">
        <v>0.38</v>
      </c>
      <c r="K30" s="2">
        <v>13</v>
      </c>
      <c r="L30" s="11">
        <f>I30*J30*K30</f>
        <v>79.04</v>
      </c>
      <c r="M30" s="10"/>
      <c r="N30" s="10"/>
      <c r="O30" s="10"/>
      <c r="P30" s="2" t="s">
        <v>41</v>
      </c>
      <c r="Q30" s="12" t="s">
        <v>41</v>
      </c>
    </row>
    <row r="31" spans="1:17" ht="18" customHeight="1">
      <c r="A31" s="10"/>
      <c r="B31" s="10"/>
      <c r="C31" s="10"/>
      <c r="D31" s="13"/>
      <c r="E31" s="13"/>
      <c r="F31" s="13" t="s">
        <v>41</v>
      </c>
      <c r="G31" s="2"/>
      <c r="H31" s="10"/>
      <c r="I31" s="13" t="s">
        <v>41</v>
      </c>
      <c r="J31" s="2"/>
      <c r="K31" s="2"/>
      <c r="L31" s="11">
        <f>SUM(L27:L30)</f>
        <v>757.9200000000001</v>
      </c>
      <c r="M31" s="10">
        <v>15</v>
      </c>
      <c r="N31" s="10">
        <v>0</v>
      </c>
      <c r="O31" s="10">
        <v>5</v>
      </c>
      <c r="P31" s="2">
        <f>1+0.01*(M31+N31+O31)</f>
        <v>1.2</v>
      </c>
      <c r="Q31" s="12">
        <f>L31*P31</f>
        <v>909.504</v>
      </c>
    </row>
    <row r="32" spans="1:17" ht="18" customHeight="1">
      <c r="A32" s="10" t="s">
        <v>41</v>
      </c>
      <c r="B32" s="10"/>
      <c r="C32" s="10"/>
      <c r="D32" s="13" t="s">
        <v>53</v>
      </c>
      <c r="E32" s="13" t="s">
        <v>41</v>
      </c>
      <c r="F32" s="13">
        <v>2.5</v>
      </c>
      <c r="G32" s="2" t="s">
        <v>54</v>
      </c>
      <c r="H32" s="10">
        <v>70</v>
      </c>
      <c r="I32" s="13" t="s">
        <v>54</v>
      </c>
      <c r="J32" s="2">
        <v>1.29</v>
      </c>
      <c r="K32" s="2" t="s">
        <v>54</v>
      </c>
      <c r="L32" s="13">
        <v>0.24</v>
      </c>
      <c r="M32" s="10" t="s">
        <v>54</v>
      </c>
      <c r="N32" s="10">
        <v>4</v>
      </c>
      <c r="O32" s="10"/>
      <c r="P32" s="2" t="s">
        <v>41</v>
      </c>
      <c r="Q32" s="12">
        <f>F32*H32*J32*L32*N32</f>
        <v>216.72</v>
      </c>
    </row>
    <row r="33" spans="1:17" ht="18" customHeight="1">
      <c r="A33" s="10"/>
      <c r="B33" s="10"/>
      <c r="C33" s="10"/>
      <c r="D33" s="13"/>
      <c r="E33" s="13"/>
      <c r="F33" s="13" t="s">
        <v>41</v>
      </c>
      <c r="G33" s="2"/>
      <c r="H33" s="10"/>
      <c r="I33" s="13" t="s">
        <v>41</v>
      </c>
      <c r="J33" s="2"/>
      <c r="K33" s="2"/>
      <c r="L33" s="11" t="s">
        <v>41</v>
      </c>
      <c r="M33" s="10"/>
      <c r="N33" s="10"/>
      <c r="O33" s="10"/>
      <c r="P33" s="2" t="s">
        <v>41</v>
      </c>
      <c r="Q33" s="12">
        <f>SUM(Q31:Q32)</f>
        <v>1126.224</v>
      </c>
    </row>
  </sheetData>
  <mergeCells count="12">
    <mergeCell ref="O1:P1"/>
    <mergeCell ref="O2:P2"/>
    <mergeCell ref="A26:Q26"/>
    <mergeCell ref="O3:P3"/>
    <mergeCell ref="A8:Q8"/>
    <mergeCell ref="A1:E3"/>
    <mergeCell ref="A18:Q18"/>
    <mergeCell ref="F1:N3"/>
    <mergeCell ref="A4:C4"/>
    <mergeCell ref="D4:H4"/>
    <mergeCell ref="I4:L4"/>
    <mergeCell ref="M4:P4"/>
  </mergeCells>
  <printOptions/>
  <pageMargins left="0.4" right="0.37" top="1" bottom="0.5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8" sqref="A18:Q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00390625" style="0" customWidth="1"/>
    <col min="4" max="4" width="5.28125" style="0" customWidth="1"/>
    <col min="5" max="5" width="5.7109375" style="0" customWidth="1"/>
    <col min="6" max="6" width="6.28125" style="0" customWidth="1"/>
    <col min="7" max="7" width="2.7109375" style="0" customWidth="1"/>
    <col min="8" max="8" width="5.8515625" style="0" customWidth="1"/>
    <col min="9" max="9" width="7.7109375" style="0" customWidth="1"/>
    <col min="10" max="10" width="5.00390625" style="0" customWidth="1"/>
    <col min="11" max="11" width="5.57421875" style="0" customWidth="1"/>
    <col min="12" max="12" width="11.28125" style="0" customWidth="1"/>
    <col min="13" max="13" width="3.7109375" style="0" customWidth="1"/>
    <col min="14" max="14" width="3.57421875" style="0" customWidth="1"/>
    <col min="15" max="15" width="4.28125" style="0" customWidth="1"/>
    <col min="16" max="16" width="5.140625" style="0" customWidth="1"/>
    <col min="17" max="17" width="12.140625" style="0" customWidth="1"/>
  </cols>
  <sheetData>
    <row r="1" spans="1:17" ht="18" customHeight="1">
      <c r="A1" s="19"/>
      <c r="B1" s="19"/>
      <c r="C1" s="19"/>
      <c r="D1" s="19"/>
      <c r="E1" s="19"/>
      <c r="F1" s="20" t="s">
        <v>57</v>
      </c>
      <c r="G1" s="21"/>
      <c r="H1" s="21"/>
      <c r="I1" s="21"/>
      <c r="J1" s="21"/>
      <c r="K1" s="21"/>
      <c r="L1" s="21"/>
      <c r="M1" s="21"/>
      <c r="N1" s="22"/>
      <c r="O1" s="31" t="s">
        <v>45</v>
      </c>
      <c r="P1" s="32"/>
      <c r="Q1" s="1">
        <v>2</v>
      </c>
    </row>
    <row r="2" spans="1:18" ht="18" customHeight="1">
      <c r="A2" s="19"/>
      <c r="B2" s="19"/>
      <c r="C2" s="19"/>
      <c r="D2" s="19"/>
      <c r="E2" s="19"/>
      <c r="F2" s="23"/>
      <c r="G2" s="24"/>
      <c r="H2" s="24"/>
      <c r="I2" s="24"/>
      <c r="J2" s="24"/>
      <c r="K2" s="24"/>
      <c r="L2" s="24"/>
      <c r="M2" s="24"/>
      <c r="N2" s="25"/>
      <c r="O2" s="31" t="s">
        <v>46</v>
      </c>
      <c r="P2" s="32"/>
      <c r="Q2" s="15" t="s">
        <v>58</v>
      </c>
      <c r="R2" t="s">
        <v>41</v>
      </c>
    </row>
    <row r="3" spans="1:17" ht="12.75">
      <c r="A3" s="19"/>
      <c r="B3" s="19"/>
      <c r="C3" s="19"/>
      <c r="D3" s="19"/>
      <c r="E3" s="19"/>
      <c r="F3" s="26"/>
      <c r="G3" s="27"/>
      <c r="H3" s="27"/>
      <c r="I3" s="27"/>
      <c r="J3" s="27"/>
      <c r="K3" s="27"/>
      <c r="L3" s="27"/>
      <c r="M3" s="27"/>
      <c r="N3" s="28"/>
      <c r="O3" s="31" t="s">
        <v>47</v>
      </c>
      <c r="P3" s="32"/>
      <c r="Q3" s="14" t="s">
        <v>41</v>
      </c>
    </row>
    <row r="4" spans="1:17" ht="30" customHeight="1">
      <c r="A4" s="29" t="s">
        <v>0</v>
      </c>
      <c r="B4" s="30"/>
      <c r="C4" s="30"/>
      <c r="D4" s="30" t="s">
        <v>3</v>
      </c>
      <c r="E4" s="30"/>
      <c r="F4" s="30"/>
      <c r="G4" s="30"/>
      <c r="H4" s="30"/>
      <c r="I4" s="30" t="s">
        <v>1</v>
      </c>
      <c r="J4" s="30"/>
      <c r="K4" s="30"/>
      <c r="L4" s="30"/>
      <c r="M4" s="30" t="s">
        <v>2</v>
      </c>
      <c r="N4" s="30"/>
      <c r="O4" s="30"/>
      <c r="P4" s="30"/>
      <c r="Q4" s="1"/>
    </row>
    <row r="5" spans="1:17" ht="71.2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3" t="s">
        <v>10</v>
      </c>
      <c r="H5" s="3" t="s">
        <v>11</v>
      </c>
      <c r="I5" s="5" t="s">
        <v>12</v>
      </c>
      <c r="J5" s="5" t="s">
        <v>13</v>
      </c>
      <c r="K5" s="3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</row>
    <row r="6" spans="1:17" ht="12.75">
      <c r="A6" s="6"/>
      <c r="B6" s="6"/>
      <c r="C6" s="6"/>
      <c r="D6" s="6"/>
      <c r="E6" s="6"/>
      <c r="F6" s="6" t="s">
        <v>21</v>
      </c>
      <c r="G6" s="6"/>
      <c r="H6" s="6"/>
      <c r="I6" s="6"/>
      <c r="J6" s="7" t="s">
        <v>22</v>
      </c>
      <c r="K6" s="7" t="s">
        <v>25</v>
      </c>
      <c r="L6" s="7" t="s">
        <v>23</v>
      </c>
      <c r="M6" s="6" t="s">
        <v>24</v>
      </c>
      <c r="N6" s="7" t="s">
        <v>26</v>
      </c>
      <c r="O6" s="7" t="s">
        <v>27</v>
      </c>
      <c r="P6" s="7" t="s">
        <v>28</v>
      </c>
      <c r="Q6" s="7" t="s">
        <v>29</v>
      </c>
    </row>
    <row r="7" spans="1:17" ht="63.75">
      <c r="A7" s="6"/>
      <c r="B7" s="6"/>
      <c r="C7" s="2" t="s">
        <v>30</v>
      </c>
      <c r="D7" s="2" t="s">
        <v>31</v>
      </c>
      <c r="E7" s="2" t="s">
        <v>31</v>
      </c>
      <c r="F7" s="2" t="s">
        <v>32</v>
      </c>
      <c r="G7" s="2" t="s">
        <v>33</v>
      </c>
      <c r="H7" s="2" t="s">
        <v>32</v>
      </c>
      <c r="I7" s="2" t="s">
        <v>32</v>
      </c>
      <c r="J7" s="8" t="s">
        <v>37</v>
      </c>
      <c r="K7" s="2" t="s">
        <v>35</v>
      </c>
      <c r="L7" s="8" t="s">
        <v>36</v>
      </c>
      <c r="M7" s="2" t="s">
        <v>38</v>
      </c>
      <c r="N7" s="2" t="s">
        <v>38</v>
      </c>
      <c r="O7" s="2" t="s">
        <v>38</v>
      </c>
      <c r="P7" s="2" t="s">
        <v>39</v>
      </c>
      <c r="Q7" s="9" t="s">
        <v>34</v>
      </c>
    </row>
    <row r="8" spans="1:17" ht="18" customHeight="1">
      <c r="A8" s="16" t="s">
        <v>63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" customHeight="1">
      <c r="A9" s="10" t="s">
        <v>43</v>
      </c>
      <c r="B9" s="10"/>
      <c r="C9" s="10"/>
      <c r="D9" s="13">
        <v>1</v>
      </c>
      <c r="E9" s="13">
        <v>2.2</v>
      </c>
      <c r="F9" s="13">
        <f>D9*E9</f>
        <v>2.2</v>
      </c>
      <c r="G9" s="2">
        <v>1</v>
      </c>
      <c r="H9" s="33" t="s">
        <v>41</v>
      </c>
      <c r="I9" s="13">
        <f>F9*G9</f>
        <v>2.2</v>
      </c>
      <c r="J9" s="2">
        <v>2</v>
      </c>
      <c r="K9" s="2">
        <v>8</v>
      </c>
      <c r="L9" s="11">
        <f>I9*J9*K9</f>
        <v>35.2</v>
      </c>
      <c r="M9" s="10"/>
      <c r="N9" s="10"/>
      <c r="O9" s="10"/>
      <c r="P9" s="2" t="s">
        <v>41</v>
      </c>
      <c r="Q9" s="12" t="s">
        <v>41</v>
      </c>
    </row>
    <row r="10" spans="1:17" ht="18" customHeight="1">
      <c r="A10" s="10" t="s">
        <v>44</v>
      </c>
      <c r="B10" s="10"/>
      <c r="C10" s="10"/>
      <c r="D10" s="13">
        <v>10</v>
      </c>
      <c r="E10" s="13">
        <v>4.25</v>
      </c>
      <c r="F10" s="13">
        <f>D10*E10</f>
        <v>42.5</v>
      </c>
      <c r="G10" s="2">
        <v>1</v>
      </c>
      <c r="H10" s="33">
        <f>I9</f>
        <v>2.2</v>
      </c>
      <c r="I10" s="13">
        <f>F10*G10-H10</f>
        <v>40.3</v>
      </c>
      <c r="J10" s="2">
        <v>1.6</v>
      </c>
      <c r="K10" s="2">
        <v>8</v>
      </c>
      <c r="L10" s="11">
        <f>I10*J10*K10</f>
        <v>515.84</v>
      </c>
      <c r="M10" s="10"/>
      <c r="N10" s="10"/>
      <c r="O10" s="10"/>
      <c r="P10" s="2" t="s">
        <v>41</v>
      </c>
      <c r="Q10" s="12" t="s">
        <v>41</v>
      </c>
    </row>
    <row r="11" spans="1:17" ht="18" customHeight="1">
      <c r="A11" s="10" t="s">
        <v>49</v>
      </c>
      <c r="B11" s="10"/>
      <c r="C11" s="10"/>
      <c r="D11" s="13"/>
      <c r="E11" s="13"/>
      <c r="F11" s="13">
        <v>16</v>
      </c>
      <c r="G11" s="2">
        <v>1</v>
      </c>
      <c r="H11" s="10"/>
      <c r="I11" s="13">
        <f>F11*G11-H11</f>
        <v>16</v>
      </c>
      <c r="J11" s="2">
        <v>0.47</v>
      </c>
      <c r="K11" s="2">
        <v>17</v>
      </c>
      <c r="L11" s="11">
        <f>I11*J11*K11</f>
        <v>127.83999999999999</v>
      </c>
      <c r="M11" s="10"/>
      <c r="N11" s="10"/>
      <c r="O11" s="10"/>
      <c r="P11" s="2" t="s">
        <v>41</v>
      </c>
      <c r="Q11" s="12" t="s">
        <v>41</v>
      </c>
    </row>
    <row r="12" spans="1:17" ht="18" customHeight="1">
      <c r="A12" s="10" t="s">
        <v>51</v>
      </c>
      <c r="B12" s="10"/>
      <c r="C12" s="10"/>
      <c r="D12" s="13"/>
      <c r="E12" s="13"/>
      <c r="F12" s="13">
        <v>16</v>
      </c>
      <c r="G12" s="2">
        <v>1</v>
      </c>
      <c r="H12" s="10"/>
      <c r="I12" s="13">
        <f>F12*G12-H12</f>
        <v>16</v>
      </c>
      <c r="J12" s="2">
        <v>0.38</v>
      </c>
      <c r="K12" s="2">
        <v>29</v>
      </c>
      <c r="L12" s="11">
        <f>I12*J12*K12</f>
        <v>176.32</v>
      </c>
      <c r="M12" s="10"/>
      <c r="N12" s="10"/>
      <c r="O12" s="10"/>
      <c r="P12" s="2" t="s">
        <v>41</v>
      </c>
      <c r="Q12" s="12" t="s">
        <v>41</v>
      </c>
    </row>
    <row r="13" spans="1:17" ht="18" customHeight="1">
      <c r="A13" s="10"/>
      <c r="B13" s="10"/>
      <c r="C13" s="10"/>
      <c r="D13" s="13"/>
      <c r="E13" s="13"/>
      <c r="F13" s="13" t="s">
        <v>41</v>
      </c>
      <c r="G13" s="2"/>
      <c r="H13" s="10"/>
      <c r="I13" s="13" t="s">
        <v>41</v>
      </c>
      <c r="J13" s="2"/>
      <c r="K13" s="2"/>
      <c r="L13" s="11">
        <f>SUM(L9:L12)</f>
        <v>855.2</v>
      </c>
      <c r="M13" s="10">
        <v>15</v>
      </c>
      <c r="N13" s="10">
        <v>0</v>
      </c>
      <c r="O13" s="10">
        <v>5</v>
      </c>
      <c r="P13" s="2">
        <f>1+0.01*(M13+N13+O13)</f>
        <v>1.2</v>
      </c>
      <c r="Q13" s="12">
        <f>L13*P13</f>
        <v>1026.24</v>
      </c>
    </row>
    <row r="14" spans="1:17" ht="18" customHeight="1">
      <c r="A14" s="10" t="s">
        <v>41</v>
      </c>
      <c r="B14" s="10"/>
      <c r="C14" s="10"/>
      <c r="D14" s="13" t="s">
        <v>53</v>
      </c>
      <c r="E14" s="13" t="s">
        <v>41</v>
      </c>
      <c r="F14" s="13">
        <v>2.5</v>
      </c>
      <c r="G14" s="2" t="s">
        <v>54</v>
      </c>
      <c r="H14" s="10">
        <v>70</v>
      </c>
      <c r="I14" s="13" t="s">
        <v>54</v>
      </c>
      <c r="J14" s="2">
        <v>1.29</v>
      </c>
      <c r="K14" s="2" t="s">
        <v>54</v>
      </c>
      <c r="L14" s="13">
        <v>0.24</v>
      </c>
      <c r="M14" s="10" t="s">
        <v>54</v>
      </c>
      <c r="N14" s="10">
        <v>4</v>
      </c>
      <c r="O14" s="10"/>
      <c r="P14" s="2" t="s">
        <v>41</v>
      </c>
      <c r="Q14" s="12">
        <f>F14*H14*J14*L14*N14</f>
        <v>216.72</v>
      </c>
    </row>
    <row r="15" spans="1:17" ht="18" customHeight="1">
      <c r="A15" s="10"/>
      <c r="B15" s="10"/>
      <c r="C15" s="10"/>
      <c r="D15" s="13"/>
      <c r="E15" s="13"/>
      <c r="F15" s="13" t="s">
        <v>41</v>
      </c>
      <c r="G15" s="2"/>
      <c r="H15" s="10"/>
      <c r="I15" s="13" t="s">
        <v>41</v>
      </c>
      <c r="J15" s="2"/>
      <c r="K15" s="2"/>
      <c r="L15" s="11" t="s">
        <v>41</v>
      </c>
      <c r="M15" s="10"/>
      <c r="N15" s="10"/>
      <c r="O15" s="10"/>
      <c r="P15" s="2" t="s">
        <v>41</v>
      </c>
      <c r="Q15" s="12">
        <f>SUM(Q13:Q14)</f>
        <v>1242.96</v>
      </c>
    </row>
    <row r="16" spans="1:17" ht="18" customHeight="1">
      <c r="A16" s="16" t="s">
        <v>64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7" spans="1:17" ht="18" customHeight="1">
      <c r="A17" s="10" t="s">
        <v>40</v>
      </c>
      <c r="B17" s="10" t="s">
        <v>60</v>
      </c>
      <c r="C17" s="10"/>
      <c r="D17" s="13">
        <v>3.6</v>
      </c>
      <c r="E17" s="13">
        <v>0.95</v>
      </c>
      <c r="F17" s="13">
        <f>D17*E17</f>
        <v>3.42</v>
      </c>
      <c r="G17" s="2">
        <v>1</v>
      </c>
      <c r="H17" s="10"/>
      <c r="I17" s="13">
        <f>F17*G17-H17</f>
        <v>3.42</v>
      </c>
      <c r="J17" s="2">
        <v>3</v>
      </c>
      <c r="K17" s="2">
        <v>25</v>
      </c>
      <c r="L17" s="11">
        <f>I17*J17*K17</f>
        <v>256.5</v>
      </c>
      <c r="M17" s="10"/>
      <c r="N17" s="10"/>
      <c r="O17" s="10"/>
      <c r="P17" s="2" t="s">
        <v>41</v>
      </c>
      <c r="Q17" s="12" t="s">
        <v>41</v>
      </c>
    </row>
    <row r="18" spans="1:17" ht="18" customHeight="1">
      <c r="A18" s="10" t="s">
        <v>42</v>
      </c>
      <c r="B18" s="10"/>
      <c r="C18" s="10"/>
      <c r="D18" s="13">
        <v>13.4</v>
      </c>
      <c r="E18" s="13">
        <v>4.25</v>
      </c>
      <c r="F18" s="13">
        <f>D18*E18</f>
        <v>56.95</v>
      </c>
      <c r="G18" s="2">
        <v>1</v>
      </c>
      <c r="H18" s="33">
        <f>I17</f>
        <v>3.42</v>
      </c>
      <c r="I18" s="13">
        <f>F18*G18-H18</f>
        <v>53.53</v>
      </c>
      <c r="J18" s="2">
        <v>0.6</v>
      </c>
      <c r="K18" s="2">
        <v>25</v>
      </c>
      <c r="L18" s="11">
        <f>I18*J18*K18</f>
        <v>802.95</v>
      </c>
      <c r="M18" s="10"/>
      <c r="N18" s="10"/>
      <c r="O18" s="10"/>
      <c r="P18" s="2" t="s">
        <v>41</v>
      </c>
      <c r="Q18" s="12" t="s">
        <v>41</v>
      </c>
    </row>
    <row r="19" spans="1:17" ht="18" customHeight="1">
      <c r="A19" s="10" t="s">
        <v>43</v>
      </c>
      <c r="B19" s="10"/>
      <c r="C19" s="10"/>
      <c r="D19" s="13">
        <v>1</v>
      </c>
      <c r="E19" s="13">
        <v>2.2</v>
      </c>
      <c r="F19" s="13">
        <f>D19*E19</f>
        <v>2.2</v>
      </c>
      <c r="G19" s="2">
        <v>3</v>
      </c>
      <c r="H19" s="33" t="s">
        <v>41</v>
      </c>
      <c r="I19" s="13">
        <f>F19*G19</f>
        <v>6.6000000000000005</v>
      </c>
      <c r="J19" s="2">
        <v>2</v>
      </c>
      <c r="K19" s="2">
        <v>4</v>
      </c>
      <c r="L19" s="11">
        <f>I19*J19*K19</f>
        <v>52.800000000000004</v>
      </c>
      <c r="M19" s="10"/>
      <c r="N19" s="10"/>
      <c r="O19" s="10"/>
      <c r="P19" s="2" t="s">
        <v>41</v>
      </c>
      <c r="Q19" s="12" t="s">
        <v>41</v>
      </c>
    </row>
    <row r="20" spans="1:17" ht="18" customHeight="1">
      <c r="A20" s="10" t="s">
        <v>44</v>
      </c>
      <c r="B20" s="10"/>
      <c r="C20" s="10"/>
      <c r="D20" s="13">
        <v>13.4</v>
      </c>
      <c r="E20" s="13">
        <v>4.25</v>
      </c>
      <c r="F20" s="13">
        <f>D20*E20</f>
        <v>56.95</v>
      </c>
      <c r="G20" s="2">
        <v>1</v>
      </c>
      <c r="H20" s="33">
        <f>I19</f>
        <v>6.6000000000000005</v>
      </c>
      <c r="I20" s="13">
        <f>F20*G20-H20</f>
        <v>50.35</v>
      </c>
      <c r="J20" s="2">
        <v>1.6</v>
      </c>
      <c r="K20" s="2">
        <v>4</v>
      </c>
      <c r="L20" s="11">
        <f>I20*J20*K20</f>
        <v>322.24</v>
      </c>
      <c r="M20" s="10"/>
      <c r="N20" s="10"/>
      <c r="O20" s="10"/>
      <c r="P20" s="2" t="s">
        <v>41</v>
      </c>
      <c r="Q20" s="12" t="s">
        <v>41</v>
      </c>
    </row>
    <row r="21" spans="1:17" ht="18" customHeight="1">
      <c r="A21" s="10" t="s">
        <v>49</v>
      </c>
      <c r="B21" s="10"/>
      <c r="C21" s="10"/>
      <c r="D21" s="13"/>
      <c r="E21" s="13"/>
      <c r="F21" s="13">
        <v>38</v>
      </c>
      <c r="G21" s="2">
        <v>1</v>
      </c>
      <c r="H21" s="10"/>
      <c r="I21" s="13">
        <f>F21*G21-H21</f>
        <v>38</v>
      </c>
      <c r="J21" s="2">
        <v>0.47</v>
      </c>
      <c r="K21" s="2">
        <v>13</v>
      </c>
      <c r="L21" s="11">
        <f>I21*J21*K21</f>
        <v>232.18</v>
      </c>
      <c r="M21" s="10"/>
      <c r="N21" s="10"/>
      <c r="O21" s="10"/>
      <c r="P21" s="2" t="s">
        <v>41</v>
      </c>
      <c r="Q21" s="12" t="s">
        <v>41</v>
      </c>
    </row>
    <row r="22" spans="1:17" ht="18" customHeight="1">
      <c r="A22" s="10" t="s">
        <v>51</v>
      </c>
      <c r="B22" s="10"/>
      <c r="C22" s="10"/>
      <c r="D22" s="13"/>
      <c r="E22" s="13"/>
      <c r="F22" s="13">
        <v>38</v>
      </c>
      <c r="G22" s="2">
        <v>1</v>
      </c>
      <c r="H22" s="10"/>
      <c r="I22" s="13">
        <f>F22*G22-H22</f>
        <v>38</v>
      </c>
      <c r="J22" s="2">
        <v>0.38</v>
      </c>
      <c r="K22" s="2">
        <v>25</v>
      </c>
      <c r="L22" s="11">
        <f>I22*J22*K22</f>
        <v>361</v>
      </c>
      <c r="M22" s="10"/>
      <c r="N22" s="10"/>
      <c r="O22" s="10"/>
      <c r="P22" s="2" t="s">
        <v>41</v>
      </c>
      <c r="Q22" s="12" t="s">
        <v>41</v>
      </c>
    </row>
    <row r="23" spans="1:17" ht="18" customHeight="1">
      <c r="A23" s="10"/>
      <c r="B23" s="10"/>
      <c r="C23" s="10"/>
      <c r="D23" s="13"/>
      <c r="E23" s="13"/>
      <c r="F23" s="13" t="s">
        <v>41</v>
      </c>
      <c r="G23" s="2"/>
      <c r="H23" s="10"/>
      <c r="I23" s="13" t="s">
        <v>41</v>
      </c>
      <c r="J23" s="2"/>
      <c r="K23" s="2"/>
      <c r="L23" s="11">
        <f>SUM(L17:L22)</f>
        <v>2027.67</v>
      </c>
      <c r="M23" s="10">
        <v>15</v>
      </c>
      <c r="N23" s="10">
        <v>0</v>
      </c>
      <c r="O23" s="10">
        <v>5</v>
      </c>
      <c r="P23" s="2">
        <f>1+0.01*(M23+N23+O23)</f>
        <v>1.2</v>
      </c>
      <c r="Q23" s="12">
        <f>L23*P23</f>
        <v>2433.204</v>
      </c>
    </row>
    <row r="24" spans="1:17" ht="18" customHeight="1">
      <c r="A24" s="10" t="s">
        <v>41</v>
      </c>
      <c r="B24" s="10"/>
      <c r="C24" s="10"/>
      <c r="D24" s="13" t="s">
        <v>53</v>
      </c>
      <c r="E24" s="13" t="s">
        <v>41</v>
      </c>
      <c r="F24" s="13">
        <v>2.5</v>
      </c>
      <c r="G24" s="2" t="s">
        <v>54</v>
      </c>
      <c r="H24" s="10">
        <v>161</v>
      </c>
      <c r="I24" s="13" t="s">
        <v>54</v>
      </c>
      <c r="J24" s="2">
        <v>1.29</v>
      </c>
      <c r="K24" s="2" t="s">
        <v>54</v>
      </c>
      <c r="L24" s="13">
        <v>0.24</v>
      </c>
      <c r="M24" s="10" t="s">
        <v>54</v>
      </c>
      <c r="N24" s="10">
        <v>25</v>
      </c>
      <c r="O24" s="10"/>
      <c r="P24" s="2" t="s">
        <v>41</v>
      </c>
      <c r="Q24" s="12">
        <f>F24*H24*J24*L24*N24</f>
        <v>3115.35</v>
      </c>
    </row>
    <row r="25" spans="1:17" ht="18" customHeight="1">
      <c r="A25" s="10"/>
      <c r="B25" s="10"/>
      <c r="C25" s="10"/>
      <c r="D25" s="13"/>
      <c r="E25" s="13"/>
      <c r="F25" s="13" t="s">
        <v>41</v>
      </c>
      <c r="G25" s="2"/>
      <c r="H25" s="10"/>
      <c r="I25" s="13" t="s">
        <v>41</v>
      </c>
      <c r="J25" s="2"/>
      <c r="K25" s="2"/>
      <c r="L25" s="11" t="s">
        <v>41</v>
      </c>
      <c r="M25" s="10"/>
      <c r="N25" s="10"/>
      <c r="O25" s="10"/>
      <c r="P25" s="2" t="s">
        <v>41</v>
      </c>
      <c r="Q25" s="12">
        <f>SUM(Q23:Q24)</f>
        <v>5548.554</v>
      </c>
    </row>
    <row r="26" spans="1:17" ht="18" customHeight="1">
      <c r="A26" s="16" t="s">
        <v>65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ht="18" customHeight="1">
      <c r="A27" s="10" t="s">
        <v>40</v>
      </c>
      <c r="B27" s="10" t="s">
        <v>60</v>
      </c>
      <c r="C27" s="10"/>
      <c r="D27" s="13">
        <v>3.6</v>
      </c>
      <c r="E27" s="13">
        <v>0.95</v>
      </c>
      <c r="F27" s="13">
        <f>D27*E27</f>
        <v>3.42</v>
      </c>
      <c r="G27" s="2">
        <v>1</v>
      </c>
      <c r="H27" s="10"/>
      <c r="I27" s="13">
        <f>F27*G27-H27</f>
        <v>3.42</v>
      </c>
      <c r="J27" s="2">
        <v>3</v>
      </c>
      <c r="K27" s="2">
        <v>21</v>
      </c>
      <c r="L27" s="11">
        <f>I27*J27*K27</f>
        <v>215.46</v>
      </c>
      <c r="M27" s="10"/>
      <c r="N27" s="10"/>
      <c r="O27" s="10"/>
      <c r="P27" s="2" t="s">
        <v>41</v>
      </c>
      <c r="Q27" s="12" t="s">
        <v>41</v>
      </c>
    </row>
    <row r="28" spans="1:17" ht="18" customHeight="1">
      <c r="A28" s="10" t="s">
        <v>42</v>
      </c>
      <c r="B28" s="10"/>
      <c r="C28" s="10"/>
      <c r="D28" s="13">
        <v>5</v>
      </c>
      <c r="E28" s="13">
        <v>4.25</v>
      </c>
      <c r="F28" s="13">
        <f>D28*E28</f>
        <v>21.25</v>
      </c>
      <c r="G28" s="2">
        <v>1</v>
      </c>
      <c r="H28" s="33">
        <f>I27</f>
        <v>3.42</v>
      </c>
      <c r="I28" s="13">
        <f>F28*G28-H28</f>
        <v>17.83</v>
      </c>
      <c r="J28" s="2">
        <v>0.6</v>
      </c>
      <c r="K28" s="2">
        <v>21</v>
      </c>
      <c r="L28" s="11">
        <f>I28*J28*K28</f>
        <v>224.65799999999996</v>
      </c>
      <c r="M28" s="10"/>
      <c r="N28" s="10"/>
      <c r="O28" s="10"/>
      <c r="P28" s="2" t="s">
        <v>41</v>
      </c>
      <c r="Q28" s="12" t="s">
        <v>41</v>
      </c>
    </row>
    <row r="29" spans="1:17" ht="18" customHeight="1">
      <c r="A29" s="10" t="s">
        <v>49</v>
      </c>
      <c r="B29" s="10"/>
      <c r="C29" s="10"/>
      <c r="D29" s="13"/>
      <c r="E29" s="13"/>
      <c r="F29" s="13">
        <v>20</v>
      </c>
      <c r="G29" s="2">
        <v>1</v>
      </c>
      <c r="H29" s="10"/>
      <c r="I29" s="13">
        <f>F29*G29-H29</f>
        <v>20</v>
      </c>
      <c r="J29" s="2">
        <v>0.47</v>
      </c>
      <c r="K29" s="2">
        <v>9</v>
      </c>
      <c r="L29" s="11">
        <f>I29*J29*K29</f>
        <v>84.6</v>
      </c>
      <c r="M29" s="10"/>
      <c r="N29" s="10"/>
      <c r="O29" s="10"/>
      <c r="P29" s="2" t="s">
        <v>41</v>
      </c>
      <c r="Q29" s="12" t="s">
        <v>41</v>
      </c>
    </row>
    <row r="30" spans="1:17" ht="18" customHeight="1">
      <c r="A30" s="10" t="s">
        <v>51</v>
      </c>
      <c r="B30" s="10"/>
      <c r="C30" s="10"/>
      <c r="D30" s="13"/>
      <c r="E30" s="13"/>
      <c r="F30" s="13">
        <v>20</v>
      </c>
      <c r="G30" s="2">
        <v>1</v>
      </c>
      <c r="H30" s="10"/>
      <c r="I30" s="13">
        <f>F30*G30-H30</f>
        <v>20</v>
      </c>
      <c r="J30" s="2">
        <v>0.38</v>
      </c>
      <c r="K30" s="2">
        <v>21</v>
      </c>
      <c r="L30" s="11">
        <f>I30*J30*K30</f>
        <v>159.6</v>
      </c>
      <c r="M30" s="10"/>
      <c r="N30" s="10"/>
      <c r="O30" s="10"/>
      <c r="P30" s="2" t="s">
        <v>41</v>
      </c>
      <c r="Q30" s="12" t="s">
        <v>41</v>
      </c>
    </row>
    <row r="31" spans="1:17" ht="18" customHeight="1">
      <c r="A31" s="10"/>
      <c r="B31" s="10"/>
      <c r="C31" s="10"/>
      <c r="D31" s="13"/>
      <c r="E31" s="13"/>
      <c r="F31" s="13" t="s">
        <v>41</v>
      </c>
      <c r="G31" s="2"/>
      <c r="H31" s="10"/>
      <c r="I31" s="13" t="s">
        <v>41</v>
      </c>
      <c r="J31" s="2"/>
      <c r="K31" s="2"/>
      <c r="L31" s="11">
        <f>SUM(L27:L30)</f>
        <v>684.318</v>
      </c>
      <c r="M31" s="10">
        <v>15</v>
      </c>
      <c r="N31" s="10">
        <v>0</v>
      </c>
      <c r="O31" s="10">
        <v>5</v>
      </c>
      <c r="P31" s="2">
        <f>1+0.01*(M31+N31+O31)</f>
        <v>1.2</v>
      </c>
      <c r="Q31" s="12">
        <f>L31*P31</f>
        <v>821.1816</v>
      </c>
    </row>
    <row r="32" spans="1:17" ht="18" customHeight="1">
      <c r="A32" s="10" t="s">
        <v>41</v>
      </c>
      <c r="B32" s="10"/>
      <c r="C32" s="10"/>
      <c r="D32" s="13" t="s">
        <v>53</v>
      </c>
      <c r="E32" s="13" t="s">
        <v>41</v>
      </c>
      <c r="F32" s="13">
        <v>2.5</v>
      </c>
      <c r="G32" s="2" t="s">
        <v>54</v>
      </c>
      <c r="H32" s="10">
        <v>161</v>
      </c>
      <c r="I32" s="13" t="s">
        <v>54</v>
      </c>
      <c r="J32" s="2">
        <v>1.29</v>
      </c>
      <c r="K32" s="2" t="s">
        <v>54</v>
      </c>
      <c r="L32" s="13">
        <v>0.24</v>
      </c>
      <c r="M32" s="10" t="s">
        <v>54</v>
      </c>
      <c r="N32" s="10">
        <v>21</v>
      </c>
      <c r="O32" s="10"/>
      <c r="P32" s="2" t="s">
        <v>41</v>
      </c>
      <c r="Q32" s="12">
        <f>F32*H32*J32*L32*N32</f>
        <v>2616.8940000000002</v>
      </c>
    </row>
    <row r="33" spans="1:17" ht="18" customHeight="1">
      <c r="A33" s="10"/>
      <c r="B33" s="10"/>
      <c r="C33" s="10"/>
      <c r="D33" s="13"/>
      <c r="E33" s="13"/>
      <c r="F33" s="13" t="s">
        <v>41</v>
      </c>
      <c r="G33" s="2"/>
      <c r="H33" s="10"/>
      <c r="I33" s="13" t="s">
        <v>41</v>
      </c>
      <c r="J33" s="2"/>
      <c r="K33" s="2"/>
      <c r="L33" s="11" t="s">
        <v>41</v>
      </c>
      <c r="M33" s="10"/>
      <c r="N33" s="10"/>
      <c r="O33" s="10"/>
      <c r="P33" s="2" t="s">
        <v>41</v>
      </c>
      <c r="Q33" s="12">
        <f>SUM(Q31:Q32)</f>
        <v>3438.0756</v>
      </c>
    </row>
  </sheetData>
  <mergeCells count="12">
    <mergeCell ref="I4:L4"/>
    <mergeCell ref="M4:P4"/>
    <mergeCell ref="O1:P1"/>
    <mergeCell ref="O2:P2"/>
    <mergeCell ref="A8:Q8"/>
    <mergeCell ref="O3:P3"/>
    <mergeCell ref="A16:Q16"/>
    <mergeCell ref="A1:E3"/>
    <mergeCell ref="A26:Q26"/>
    <mergeCell ref="F1:N3"/>
    <mergeCell ref="A4:C4"/>
    <mergeCell ref="D4:H4"/>
  </mergeCells>
  <printOptions/>
  <pageMargins left="0.4" right="0.37" top="1" bottom="0.5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8" sqref="A18:Q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00390625" style="0" customWidth="1"/>
    <col min="4" max="4" width="5.28125" style="0" customWidth="1"/>
    <col min="5" max="5" width="5.7109375" style="0" customWidth="1"/>
    <col min="6" max="6" width="6.28125" style="0" customWidth="1"/>
    <col min="7" max="7" width="2.7109375" style="0" customWidth="1"/>
    <col min="8" max="8" width="5.8515625" style="0" customWidth="1"/>
    <col min="9" max="9" width="7.7109375" style="0" customWidth="1"/>
    <col min="10" max="10" width="5.00390625" style="0" customWidth="1"/>
    <col min="11" max="11" width="5.57421875" style="0" customWidth="1"/>
    <col min="12" max="12" width="11.28125" style="0" customWidth="1"/>
    <col min="13" max="13" width="3.7109375" style="0" customWidth="1"/>
    <col min="14" max="14" width="3.57421875" style="0" customWidth="1"/>
    <col min="15" max="15" width="4.28125" style="0" customWidth="1"/>
    <col min="16" max="16" width="5.140625" style="0" customWidth="1"/>
    <col min="17" max="17" width="12.140625" style="0" customWidth="1"/>
  </cols>
  <sheetData>
    <row r="1" spans="1:17" ht="18" customHeight="1">
      <c r="A1" s="19"/>
      <c r="B1" s="19"/>
      <c r="C1" s="19"/>
      <c r="D1" s="19"/>
      <c r="E1" s="19"/>
      <c r="F1" s="20" t="s">
        <v>57</v>
      </c>
      <c r="G1" s="21"/>
      <c r="H1" s="21"/>
      <c r="I1" s="21"/>
      <c r="J1" s="21"/>
      <c r="K1" s="21"/>
      <c r="L1" s="21"/>
      <c r="M1" s="21"/>
      <c r="N1" s="22"/>
      <c r="O1" s="31" t="s">
        <v>45</v>
      </c>
      <c r="P1" s="32"/>
      <c r="Q1" s="1">
        <v>3</v>
      </c>
    </row>
    <row r="2" spans="1:18" ht="18" customHeight="1">
      <c r="A2" s="19"/>
      <c r="B2" s="19"/>
      <c r="C2" s="19"/>
      <c r="D2" s="19"/>
      <c r="E2" s="19"/>
      <c r="F2" s="23"/>
      <c r="G2" s="24"/>
      <c r="H2" s="24"/>
      <c r="I2" s="24"/>
      <c r="J2" s="24"/>
      <c r="K2" s="24"/>
      <c r="L2" s="24"/>
      <c r="M2" s="24"/>
      <c r="N2" s="25"/>
      <c r="O2" s="31" t="s">
        <v>46</v>
      </c>
      <c r="P2" s="32"/>
      <c r="Q2" s="15" t="s">
        <v>58</v>
      </c>
      <c r="R2" t="s">
        <v>41</v>
      </c>
    </row>
    <row r="3" spans="1:17" ht="12.75">
      <c r="A3" s="19"/>
      <c r="B3" s="19"/>
      <c r="C3" s="19"/>
      <c r="D3" s="19"/>
      <c r="E3" s="19"/>
      <c r="F3" s="26"/>
      <c r="G3" s="27"/>
      <c r="H3" s="27"/>
      <c r="I3" s="27"/>
      <c r="J3" s="27"/>
      <c r="K3" s="27"/>
      <c r="L3" s="27"/>
      <c r="M3" s="27"/>
      <c r="N3" s="28"/>
      <c r="O3" s="31" t="s">
        <v>47</v>
      </c>
      <c r="P3" s="32"/>
      <c r="Q3" s="14" t="s">
        <v>41</v>
      </c>
    </row>
    <row r="4" spans="1:17" ht="30" customHeight="1">
      <c r="A4" s="29" t="s">
        <v>0</v>
      </c>
      <c r="B4" s="30"/>
      <c r="C4" s="30"/>
      <c r="D4" s="30" t="s">
        <v>3</v>
      </c>
      <c r="E4" s="30"/>
      <c r="F4" s="30"/>
      <c r="G4" s="30"/>
      <c r="H4" s="30"/>
      <c r="I4" s="30" t="s">
        <v>1</v>
      </c>
      <c r="J4" s="30"/>
      <c r="K4" s="30"/>
      <c r="L4" s="30"/>
      <c r="M4" s="30" t="s">
        <v>2</v>
      </c>
      <c r="N4" s="30"/>
      <c r="O4" s="30"/>
      <c r="P4" s="30"/>
      <c r="Q4" s="1"/>
    </row>
    <row r="5" spans="1:17" ht="71.2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3" t="s">
        <v>10</v>
      </c>
      <c r="H5" s="3" t="s">
        <v>11</v>
      </c>
      <c r="I5" s="5" t="s">
        <v>12</v>
      </c>
      <c r="J5" s="5" t="s">
        <v>13</v>
      </c>
      <c r="K5" s="3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</row>
    <row r="6" spans="1:17" ht="12.75">
      <c r="A6" s="6"/>
      <c r="B6" s="6"/>
      <c r="C6" s="6"/>
      <c r="D6" s="6"/>
      <c r="E6" s="6"/>
      <c r="F6" s="6" t="s">
        <v>21</v>
      </c>
      <c r="G6" s="6"/>
      <c r="H6" s="6"/>
      <c r="I6" s="6"/>
      <c r="J6" s="7" t="s">
        <v>22</v>
      </c>
      <c r="K6" s="7" t="s">
        <v>25</v>
      </c>
      <c r="L6" s="7" t="s">
        <v>23</v>
      </c>
      <c r="M6" s="6" t="s">
        <v>24</v>
      </c>
      <c r="N6" s="7" t="s">
        <v>26</v>
      </c>
      <c r="O6" s="7" t="s">
        <v>27</v>
      </c>
      <c r="P6" s="7" t="s">
        <v>28</v>
      </c>
      <c r="Q6" s="7" t="s">
        <v>29</v>
      </c>
    </row>
    <row r="7" spans="1:17" ht="63.75">
      <c r="A7" s="6"/>
      <c r="B7" s="6"/>
      <c r="C7" s="2" t="s">
        <v>30</v>
      </c>
      <c r="D7" s="2" t="s">
        <v>31</v>
      </c>
      <c r="E7" s="2" t="s">
        <v>31</v>
      </c>
      <c r="F7" s="2" t="s">
        <v>32</v>
      </c>
      <c r="G7" s="2" t="s">
        <v>33</v>
      </c>
      <c r="H7" s="2" t="s">
        <v>32</v>
      </c>
      <c r="I7" s="2" t="s">
        <v>32</v>
      </c>
      <c r="J7" s="8" t="s">
        <v>37</v>
      </c>
      <c r="K7" s="2" t="s">
        <v>35</v>
      </c>
      <c r="L7" s="8" t="s">
        <v>36</v>
      </c>
      <c r="M7" s="2" t="s">
        <v>38</v>
      </c>
      <c r="N7" s="2" t="s">
        <v>38</v>
      </c>
      <c r="O7" s="2" t="s">
        <v>38</v>
      </c>
      <c r="P7" s="2" t="s">
        <v>39</v>
      </c>
      <c r="Q7" s="9" t="s">
        <v>34</v>
      </c>
    </row>
    <row r="8" spans="1:17" ht="18" customHeight="1">
      <c r="A8" s="16" t="s">
        <v>66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" customHeight="1">
      <c r="A9" s="10" t="s">
        <v>40</v>
      </c>
      <c r="B9" s="10" t="s">
        <v>41</v>
      </c>
      <c r="C9" s="10"/>
      <c r="D9" s="13">
        <v>3.6</v>
      </c>
      <c r="E9" s="13">
        <v>0.95</v>
      </c>
      <c r="F9" s="13">
        <f>D9*E9</f>
        <v>3.42</v>
      </c>
      <c r="G9" s="2">
        <v>3</v>
      </c>
      <c r="H9" s="10"/>
      <c r="I9" s="13">
        <f>F9*G9-H9</f>
        <v>10.26</v>
      </c>
      <c r="J9" s="2">
        <v>3</v>
      </c>
      <c r="K9" s="2">
        <v>21</v>
      </c>
      <c r="L9" s="11">
        <f>I9*J9*K9</f>
        <v>646.38</v>
      </c>
      <c r="M9" s="10"/>
      <c r="N9" s="10"/>
      <c r="O9" s="10"/>
      <c r="P9" s="2" t="s">
        <v>41</v>
      </c>
      <c r="Q9" s="12" t="s">
        <v>41</v>
      </c>
    </row>
    <row r="10" spans="1:17" ht="18" customHeight="1">
      <c r="A10" s="10" t="s">
        <v>40</v>
      </c>
      <c r="B10" s="10" t="s">
        <v>41</v>
      </c>
      <c r="C10" s="10"/>
      <c r="D10" s="13">
        <v>0.8</v>
      </c>
      <c r="E10" s="13">
        <v>0.95</v>
      </c>
      <c r="F10" s="13">
        <f>D10*E10</f>
        <v>0.76</v>
      </c>
      <c r="G10" s="2">
        <v>2</v>
      </c>
      <c r="H10" s="10"/>
      <c r="I10" s="13">
        <f>F10*G10-H10</f>
        <v>1.52</v>
      </c>
      <c r="J10" s="2">
        <v>3</v>
      </c>
      <c r="K10" s="2">
        <v>21</v>
      </c>
      <c r="L10" s="11">
        <f>I10*J10*K10</f>
        <v>95.76</v>
      </c>
      <c r="M10" s="10"/>
      <c r="N10" s="10"/>
      <c r="O10" s="10"/>
      <c r="P10" s="2" t="s">
        <v>41</v>
      </c>
      <c r="Q10" s="12" t="s">
        <v>41</v>
      </c>
    </row>
    <row r="11" spans="1:17" ht="18" customHeight="1">
      <c r="A11" s="10" t="s">
        <v>42</v>
      </c>
      <c r="B11" s="10"/>
      <c r="C11" s="10"/>
      <c r="D11" s="13">
        <v>13.4</v>
      </c>
      <c r="E11" s="13">
        <v>4.25</v>
      </c>
      <c r="F11" s="13">
        <f>D11*E11</f>
        <v>56.95</v>
      </c>
      <c r="G11" s="2">
        <v>1</v>
      </c>
      <c r="H11" s="33">
        <f>I9+I10</f>
        <v>11.78</v>
      </c>
      <c r="I11" s="13">
        <f>F11*G11-H11</f>
        <v>45.17</v>
      </c>
      <c r="J11" s="2">
        <v>0.6</v>
      </c>
      <c r="K11" s="2">
        <v>21</v>
      </c>
      <c r="L11" s="11">
        <f>I11*J11*K11</f>
        <v>569.142</v>
      </c>
      <c r="M11" s="10"/>
      <c r="N11" s="10"/>
      <c r="O11" s="10"/>
      <c r="P11" s="2" t="s">
        <v>41</v>
      </c>
      <c r="Q11" s="12" t="s">
        <v>41</v>
      </c>
    </row>
    <row r="12" spans="1:17" ht="18" customHeight="1">
      <c r="A12" s="10" t="s">
        <v>49</v>
      </c>
      <c r="B12" s="10"/>
      <c r="C12" s="10"/>
      <c r="D12" s="13"/>
      <c r="E12" s="13"/>
      <c r="F12" s="13">
        <v>25</v>
      </c>
      <c r="G12" s="2">
        <v>1</v>
      </c>
      <c r="H12" s="10"/>
      <c r="I12" s="13">
        <f>F12*G12-H12</f>
        <v>25</v>
      </c>
      <c r="J12" s="2">
        <v>0.47</v>
      </c>
      <c r="K12" s="2">
        <v>9</v>
      </c>
      <c r="L12" s="11">
        <f>I12*J12*K12</f>
        <v>105.75</v>
      </c>
      <c r="M12" s="10"/>
      <c r="N12" s="10"/>
      <c r="O12" s="10"/>
      <c r="P12" s="2" t="s">
        <v>41</v>
      </c>
      <c r="Q12" s="12" t="s">
        <v>41</v>
      </c>
    </row>
    <row r="13" spans="1:17" ht="18" customHeight="1">
      <c r="A13" s="10" t="s">
        <v>51</v>
      </c>
      <c r="B13" s="10"/>
      <c r="C13" s="10"/>
      <c r="D13" s="13"/>
      <c r="E13" s="13"/>
      <c r="F13" s="13">
        <v>25</v>
      </c>
      <c r="G13" s="2">
        <v>1</v>
      </c>
      <c r="H13" s="10"/>
      <c r="I13" s="13">
        <f>F13*G13-H13</f>
        <v>25</v>
      </c>
      <c r="J13" s="2">
        <v>0.38</v>
      </c>
      <c r="K13" s="2">
        <v>21</v>
      </c>
      <c r="L13" s="11">
        <f>I13*J13*K13</f>
        <v>199.5</v>
      </c>
      <c r="M13" s="10"/>
      <c r="N13" s="10"/>
      <c r="O13" s="10"/>
      <c r="P13" s="2" t="s">
        <v>41</v>
      </c>
      <c r="Q13" s="12" t="s">
        <v>41</v>
      </c>
    </row>
    <row r="14" spans="1:17" ht="18" customHeight="1">
      <c r="A14" s="10"/>
      <c r="B14" s="10"/>
      <c r="C14" s="10"/>
      <c r="D14" s="13"/>
      <c r="E14" s="13"/>
      <c r="F14" s="13" t="s">
        <v>41</v>
      </c>
      <c r="G14" s="2"/>
      <c r="H14" s="10"/>
      <c r="I14" s="13" t="s">
        <v>41</v>
      </c>
      <c r="J14" s="2"/>
      <c r="K14" s="2"/>
      <c r="L14" s="11">
        <f>SUM(L9:L13)</f>
        <v>1616.5320000000002</v>
      </c>
      <c r="M14" s="10">
        <v>15</v>
      </c>
      <c r="N14" s="10">
        <v>0</v>
      </c>
      <c r="O14" s="10">
        <v>5</v>
      </c>
      <c r="P14" s="2">
        <f>1+0.01*(M14+N14+O14)</f>
        <v>1.2</v>
      </c>
      <c r="Q14" s="12">
        <f>L14*P14</f>
        <v>1939.8384</v>
      </c>
    </row>
    <row r="15" spans="1:17" ht="18" customHeight="1">
      <c r="A15" s="10" t="s">
        <v>41</v>
      </c>
      <c r="B15" s="10"/>
      <c r="C15" s="10"/>
      <c r="D15" s="13" t="s">
        <v>53</v>
      </c>
      <c r="E15" s="13" t="s">
        <v>41</v>
      </c>
      <c r="F15" s="13">
        <v>2.5</v>
      </c>
      <c r="G15" s="2" t="s">
        <v>54</v>
      </c>
      <c r="H15" s="10">
        <v>106</v>
      </c>
      <c r="I15" s="13" t="s">
        <v>54</v>
      </c>
      <c r="J15" s="2">
        <v>1.29</v>
      </c>
      <c r="K15" s="2" t="s">
        <v>54</v>
      </c>
      <c r="L15" s="13">
        <v>0.24</v>
      </c>
      <c r="M15" s="10" t="s">
        <v>54</v>
      </c>
      <c r="N15" s="10">
        <v>21</v>
      </c>
      <c r="O15" s="10"/>
      <c r="P15" s="2" t="s">
        <v>41</v>
      </c>
      <c r="Q15" s="12">
        <f>F15*H15*J15*L15*N15</f>
        <v>1722.924</v>
      </c>
    </row>
    <row r="16" spans="1:17" ht="18" customHeight="1">
      <c r="A16" s="10"/>
      <c r="B16" s="10"/>
      <c r="C16" s="10"/>
      <c r="D16" s="13"/>
      <c r="E16" s="13"/>
      <c r="F16" s="13" t="s">
        <v>41</v>
      </c>
      <c r="G16" s="2"/>
      <c r="H16" s="10"/>
      <c r="I16" s="13" t="s">
        <v>41</v>
      </c>
      <c r="J16" s="2"/>
      <c r="K16" s="2"/>
      <c r="L16" s="11" t="s">
        <v>41</v>
      </c>
      <c r="M16" s="10"/>
      <c r="N16" s="10"/>
      <c r="O16" s="10"/>
      <c r="P16" s="2" t="s">
        <v>41</v>
      </c>
      <c r="Q16" s="12">
        <f>SUM(Q14:Q15)</f>
        <v>3662.7624</v>
      </c>
    </row>
    <row r="17" spans="1:17" ht="18" customHeight="1">
      <c r="A17" s="16" t="s">
        <v>67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</row>
    <row r="18" spans="1:17" ht="18" customHeight="1">
      <c r="A18" s="10" t="s">
        <v>50</v>
      </c>
      <c r="B18" s="10" t="s">
        <v>41</v>
      </c>
      <c r="C18" s="10"/>
      <c r="D18" s="13">
        <v>3.6</v>
      </c>
      <c r="E18" s="13">
        <v>2.2</v>
      </c>
      <c r="F18" s="13">
        <f>D18*E18</f>
        <v>7.920000000000001</v>
      </c>
      <c r="G18" s="2">
        <v>1</v>
      </c>
      <c r="H18" s="10"/>
      <c r="I18" s="13">
        <f>F18*G18-H18</f>
        <v>7.920000000000001</v>
      </c>
      <c r="J18" s="2">
        <v>3</v>
      </c>
      <c r="K18" s="2">
        <v>21</v>
      </c>
      <c r="L18" s="11">
        <f>I18*J18*K18</f>
        <v>498.96000000000004</v>
      </c>
      <c r="M18" s="10"/>
      <c r="N18" s="10"/>
      <c r="O18" s="10"/>
      <c r="P18" s="2" t="s">
        <v>41</v>
      </c>
      <c r="Q18" s="12" t="s">
        <v>41</v>
      </c>
    </row>
    <row r="19" spans="1:17" ht="18" customHeight="1">
      <c r="A19" s="10" t="s">
        <v>50</v>
      </c>
      <c r="B19" s="10" t="s">
        <v>41</v>
      </c>
      <c r="C19" s="10"/>
      <c r="D19" s="13">
        <v>3.6</v>
      </c>
      <c r="E19" s="13">
        <v>2.2</v>
      </c>
      <c r="F19" s="13">
        <f>D19*E19</f>
        <v>7.920000000000001</v>
      </c>
      <c r="G19" s="2">
        <v>1</v>
      </c>
      <c r="H19" s="10"/>
      <c r="I19" s="13">
        <f>F19*G19-H19</f>
        <v>7.920000000000001</v>
      </c>
      <c r="J19" s="2">
        <v>3</v>
      </c>
      <c r="K19" s="2">
        <v>21</v>
      </c>
      <c r="L19" s="11">
        <f>I19*J19*K19</f>
        <v>498.96000000000004</v>
      </c>
      <c r="M19" s="10"/>
      <c r="N19" s="10"/>
      <c r="O19" s="10"/>
      <c r="P19" s="2" t="s">
        <v>41</v>
      </c>
      <c r="Q19" s="12" t="s">
        <v>41</v>
      </c>
    </row>
    <row r="20" spans="1:17" ht="18" customHeight="1">
      <c r="A20" s="10" t="s">
        <v>42</v>
      </c>
      <c r="B20" s="10"/>
      <c r="C20" s="10"/>
      <c r="D20" s="13">
        <v>7.2</v>
      </c>
      <c r="E20" s="13">
        <v>4.25</v>
      </c>
      <c r="F20" s="13">
        <f>D20*E20</f>
        <v>30.6</v>
      </c>
      <c r="G20" s="2">
        <v>1</v>
      </c>
      <c r="H20" s="33">
        <f>I18+I19</f>
        <v>15.840000000000002</v>
      </c>
      <c r="I20" s="13">
        <f>F20*G20-H20</f>
        <v>14.76</v>
      </c>
      <c r="J20" s="2">
        <v>0.6</v>
      </c>
      <c r="K20" s="2">
        <v>21</v>
      </c>
      <c r="L20" s="11">
        <f>I20*J20*K20</f>
        <v>185.976</v>
      </c>
      <c r="M20" s="10"/>
      <c r="N20" s="10"/>
      <c r="O20" s="10"/>
      <c r="P20" s="2" t="s">
        <v>41</v>
      </c>
      <c r="Q20" s="12" t="s">
        <v>41</v>
      </c>
    </row>
    <row r="21" spans="1:17" ht="18" customHeight="1">
      <c r="A21" s="10" t="s">
        <v>49</v>
      </c>
      <c r="B21" s="10"/>
      <c r="C21" s="10"/>
      <c r="D21" s="13"/>
      <c r="E21" s="13"/>
      <c r="F21" s="13">
        <v>30</v>
      </c>
      <c r="G21" s="2">
        <v>1</v>
      </c>
      <c r="H21" s="10"/>
      <c r="I21" s="13">
        <f>F21*G21-H21</f>
        <v>30</v>
      </c>
      <c r="J21" s="2">
        <v>0.47</v>
      </c>
      <c r="K21" s="2">
        <v>9</v>
      </c>
      <c r="L21" s="11">
        <f>I21*J21*K21</f>
        <v>126.89999999999999</v>
      </c>
      <c r="M21" s="10"/>
      <c r="N21" s="10"/>
      <c r="O21" s="10"/>
      <c r="P21" s="2" t="s">
        <v>41</v>
      </c>
      <c r="Q21" s="12" t="s">
        <v>41</v>
      </c>
    </row>
    <row r="22" spans="1:17" ht="18" customHeight="1">
      <c r="A22" s="10" t="s">
        <v>51</v>
      </c>
      <c r="B22" s="10"/>
      <c r="C22" s="10"/>
      <c r="D22" s="13"/>
      <c r="E22" s="13"/>
      <c r="F22" s="13">
        <v>30</v>
      </c>
      <c r="G22" s="2">
        <v>1</v>
      </c>
      <c r="H22" s="10"/>
      <c r="I22" s="13">
        <f>F22*G22-H22</f>
        <v>30</v>
      </c>
      <c r="J22" s="2">
        <v>0.38</v>
      </c>
      <c r="K22" s="2">
        <v>21</v>
      </c>
      <c r="L22" s="11">
        <f>I22*J22*K22</f>
        <v>239.4</v>
      </c>
      <c r="M22" s="10"/>
      <c r="N22" s="10"/>
      <c r="O22" s="10"/>
      <c r="P22" s="2" t="s">
        <v>41</v>
      </c>
      <c r="Q22" s="12" t="s">
        <v>41</v>
      </c>
    </row>
    <row r="23" spans="1:17" ht="18" customHeight="1">
      <c r="A23" s="10"/>
      <c r="B23" s="10"/>
      <c r="C23" s="10"/>
      <c r="D23" s="13"/>
      <c r="E23" s="13"/>
      <c r="F23" s="13" t="s">
        <v>41</v>
      </c>
      <c r="G23" s="2"/>
      <c r="H23" s="10"/>
      <c r="I23" s="13" t="s">
        <v>41</v>
      </c>
      <c r="J23" s="2"/>
      <c r="K23" s="2"/>
      <c r="L23" s="11">
        <f>SUM(L18:L22)</f>
        <v>1550.1960000000004</v>
      </c>
      <c r="M23" s="10">
        <v>15</v>
      </c>
      <c r="N23" s="10">
        <v>0</v>
      </c>
      <c r="O23" s="10">
        <v>5</v>
      </c>
      <c r="P23" s="2">
        <f>1+0.01*(M23+N23+O23)</f>
        <v>1.2</v>
      </c>
      <c r="Q23" s="12">
        <f>L23*P23</f>
        <v>1860.2352000000003</v>
      </c>
    </row>
    <row r="24" spans="1:17" ht="18" customHeight="1">
      <c r="A24" s="10" t="s">
        <v>41</v>
      </c>
      <c r="B24" s="10"/>
      <c r="C24" s="10"/>
      <c r="D24" s="13" t="s">
        <v>53</v>
      </c>
      <c r="E24" s="13" t="s">
        <v>41</v>
      </c>
      <c r="F24" s="13">
        <v>2.5</v>
      </c>
      <c r="G24" s="2" t="s">
        <v>54</v>
      </c>
      <c r="H24" s="10">
        <v>106</v>
      </c>
      <c r="I24" s="13" t="s">
        <v>54</v>
      </c>
      <c r="J24" s="2">
        <v>1.29</v>
      </c>
      <c r="K24" s="2" t="s">
        <v>54</v>
      </c>
      <c r="L24" s="13">
        <v>0.24</v>
      </c>
      <c r="M24" s="10" t="s">
        <v>54</v>
      </c>
      <c r="N24" s="10">
        <v>21</v>
      </c>
      <c r="O24" s="10"/>
      <c r="P24" s="2" t="s">
        <v>41</v>
      </c>
      <c r="Q24" s="12">
        <f>F24*H24*J24*L24*N24</f>
        <v>1722.924</v>
      </c>
    </row>
    <row r="25" spans="1:17" ht="18" customHeight="1">
      <c r="A25" s="10"/>
      <c r="B25" s="10"/>
      <c r="C25" s="10"/>
      <c r="D25" s="13"/>
      <c r="E25" s="13"/>
      <c r="F25" s="13" t="s">
        <v>41</v>
      </c>
      <c r="G25" s="2"/>
      <c r="H25" s="10"/>
      <c r="I25" s="13" t="s">
        <v>41</v>
      </c>
      <c r="J25" s="2"/>
      <c r="K25" s="2"/>
      <c r="L25" s="11" t="s">
        <v>41</v>
      </c>
      <c r="M25" s="10"/>
      <c r="N25" s="10"/>
      <c r="O25" s="10"/>
      <c r="P25" s="2" t="s">
        <v>41</v>
      </c>
      <c r="Q25" s="12">
        <f>SUM(Q23:Q24)</f>
        <v>3583.1592</v>
      </c>
    </row>
    <row r="26" spans="1:17" ht="18" customHeight="1">
      <c r="A26" s="16" t="s">
        <v>68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ht="18" customHeight="1">
      <c r="A27" s="10" t="s">
        <v>40</v>
      </c>
      <c r="B27" s="10" t="s">
        <v>41</v>
      </c>
      <c r="C27" s="10"/>
      <c r="D27" s="13">
        <v>3.6</v>
      </c>
      <c r="E27" s="13">
        <v>0.95</v>
      </c>
      <c r="F27" s="13">
        <f>D27*E27</f>
        <v>3.42</v>
      </c>
      <c r="G27" s="2">
        <v>4</v>
      </c>
      <c r="H27" s="10"/>
      <c r="I27" s="13">
        <f>F27*G27-H27</f>
        <v>13.68</v>
      </c>
      <c r="J27" s="2">
        <v>3</v>
      </c>
      <c r="K27" s="2">
        <v>21</v>
      </c>
      <c r="L27" s="11">
        <f>I27*J27*K27</f>
        <v>861.84</v>
      </c>
      <c r="M27" s="10"/>
      <c r="N27" s="10"/>
      <c r="O27" s="10"/>
      <c r="P27" s="2" t="s">
        <v>41</v>
      </c>
      <c r="Q27" s="12" t="s">
        <v>41</v>
      </c>
    </row>
    <row r="28" spans="1:17" ht="18" customHeight="1">
      <c r="A28" s="10" t="s">
        <v>42</v>
      </c>
      <c r="B28" s="10"/>
      <c r="C28" s="10"/>
      <c r="D28" s="13">
        <v>20</v>
      </c>
      <c r="E28" s="13">
        <v>4.25</v>
      </c>
      <c r="F28" s="13">
        <f>D28*E28</f>
        <v>85</v>
      </c>
      <c r="G28" s="2">
        <v>1</v>
      </c>
      <c r="H28" s="33">
        <f>I27</f>
        <v>13.68</v>
      </c>
      <c r="I28" s="13">
        <f>F28*G28-H28</f>
        <v>71.32</v>
      </c>
      <c r="J28" s="2">
        <v>0.6</v>
      </c>
      <c r="K28" s="2">
        <v>21</v>
      </c>
      <c r="L28" s="11">
        <f>I28*J28*K28</f>
        <v>898.6319999999998</v>
      </c>
      <c r="M28" s="10"/>
      <c r="N28" s="10"/>
      <c r="O28" s="10"/>
      <c r="P28" s="2" t="s">
        <v>41</v>
      </c>
      <c r="Q28" s="12" t="s">
        <v>41</v>
      </c>
    </row>
    <row r="29" spans="1:17" ht="18" customHeight="1">
      <c r="A29" s="10" t="s">
        <v>49</v>
      </c>
      <c r="B29" s="10"/>
      <c r="C29" s="10"/>
      <c r="D29" s="13"/>
      <c r="E29" s="13"/>
      <c r="F29" s="13">
        <v>25</v>
      </c>
      <c r="G29" s="2">
        <v>1</v>
      </c>
      <c r="H29" s="10"/>
      <c r="I29" s="13">
        <f>F29*G29-H29</f>
        <v>25</v>
      </c>
      <c r="J29" s="2">
        <v>0.47</v>
      </c>
      <c r="K29" s="2">
        <v>9</v>
      </c>
      <c r="L29" s="11">
        <f>I29*J29*K29</f>
        <v>105.75</v>
      </c>
      <c r="M29" s="10"/>
      <c r="N29" s="10"/>
      <c r="O29" s="10"/>
      <c r="P29" s="2" t="s">
        <v>41</v>
      </c>
      <c r="Q29" s="12" t="s">
        <v>41</v>
      </c>
    </row>
    <row r="30" spans="1:17" ht="18" customHeight="1">
      <c r="A30" s="10" t="s">
        <v>51</v>
      </c>
      <c r="B30" s="10"/>
      <c r="C30" s="10"/>
      <c r="D30" s="13"/>
      <c r="E30" s="13"/>
      <c r="F30" s="13">
        <v>20</v>
      </c>
      <c r="G30" s="2">
        <v>1</v>
      </c>
      <c r="H30" s="10"/>
      <c r="I30" s="13">
        <f>F30*G30-H30</f>
        <v>20</v>
      </c>
      <c r="J30" s="2">
        <v>0.38</v>
      </c>
      <c r="K30" s="2">
        <v>21</v>
      </c>
      <c r="L30" s="11">
        <f>I30*J30*K30</f>
        <v>159.6</v>
      </c>
      <c r="M30" s="10"/>
      <c r="N30" s="10"/>
      <c r="O30" s="10"/>
      <c r="P30" s="2" t="s">
        <v>41</v>
      </c>
      <c r="Q30" s="12" t="s">
        <v>41</v>
      </c>
    </row>
    <row r="31" spans="1:17" ht="18" customHeight="1">
      <c r="A31" s="10"/>
      <c r="B31" s="10"/>
      <c r="C31" s="10"/>
      <c r="D31" s="13"/>
      <c r="E31" s="13"/>
      <c r="F31" s="13" t="s">
        <v>41</v>
      </c>
      <c r="G31" s="2"/>
      <c r="H31" s="10"/>
      <c r="I31" s="13" t="s">
        <v>41</v>
      </c>
      <c r="J31" s="2"/>
      <c r="K31" s="2"/>
      <c r="L31" s="11">
        <f>SUM(L27:L30)</f>
        <v>2025.8219999999997</v>
      </c>
      <c r="M31" s="10">
        <v>15</v>
      </c>
      <c r="N31" s="10">
        <v>0</v>
      </c>
      <c r="O31" s="10">
        <v>5</v>
      </c>
      <c r="P31" s="2">
        <f>1+0.01*(M31+N31+O31)</f>
        <v>1.2</v>
      </c>
      <c r="Q31" s="12">
        <f>L31*P31</f>
        <v>2430.9863999999993</v>
      </c>
    </row>
    <row r="32" spans="1:17" ht="18" customHeight="1">
      <c r="A32" s="10" t="s">
        <v>41</v>
      </c>
      <c r="B32" s="10"/>
      <c r="C32" s="10"/>
      <c r="D32" s="13" t="s">
        <v>53</v>
      </c>
      <c r="E32" s="13" t="s">
        <v>41</v>
      </c>
      <c r="F32" s="13">
        <v>2.5</v>
      </c>
      <c r="G32" s="2" t="s">
        <v>54</v>
      </c>
      <c r="H32" s="10">
        <v>210</v>
      </c>
      <c r="I32" s="13" t="s">
        <v>54</v>
      </c>
      <c r="J32" s="2">
        <v>1.29</v>
      </c>
      <c r="K32" s="2" t="s">
        <v>54</v>
      </c>
      <c r="L32" s="13">
        <v>0.24</v>
      </c>
      <c r="M32" s="10" t="s">
        <v>54</v>
      </c>
      <c r="N32" s="10">
        <v>21</v>
      </c>
      <c r="O32" s="10"/>
      <c r="P32" s="2" t="s">
        <v>41</v>
      </c>
      <c r="Q32" s="12">
        <f>F32*H32*J32*L32*N32</f>
        <v>3413.3399999999997</v>
      </c>
    </row>
    <row r="33" spans="1:17" ht="18" customHeight="1">
      <c r="A33" s="10"/>
      <c r="B33" s="10"/>
      <c r="C33" s="10"/>
      <c r="D33" s="13"/>
      <c r="E33" s="13"/>
      <c r="F33" s="13" t="s">
        <v>41</v>
      </c>
      <c r="G33" s="2"/>
      <c r="H33" s="10"/>
      <c r="I33" s="13" t="s">
        <v>41</v>
      </c>
      <c r="J33" s="2"/>
      <c r="K33" s="2"/>
      <c r="L33" s="11" t="s">
        <v>41</v>
      </c>
      <c r="M33" s="10"/>
      <c r="N33" s="10"/>
      <c r="O33" s="10"/>
      <c r="P33" s="2" t="s">
        <v>41</v>
      </c>
      <c r="Q33" s="12">
        <f>SUM(Q31:Q32)</f>
        <v>5844.326399999999</v>
      </c>
    </row>
  </sheetData>
  <mergeCells count="12">
    <mergeCell ref="A26:Q26"/>
    <mergeCell ref="A17:Q17"/>
    <mergeCell ref="F1:N3"/>
    <mergeCell ref="A4:C4"/>
    <mergeCell ref="D4:H4"/>
    <mergeCell ref="O3:P3"/>
    <mergeCell ref="A8:Q8"/>
    <mergeCell ref="A1:E3"/>
    <mergeCell ref="I4:L4"/>
    <mergeCell ref="M4:P4"/>
    <mergeCell ref="O1:P1"/>
    <mergeCell ref="O2:P2"/>
  </mergeCells>
  <printOptions/>
  <pageMargins left="0.4" right="0.37" top="1" bottom="0.51" header="0.5" footer="0.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8" sqref="A18:Q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00390625" style="0" customWidth="1"/>
    <col min="4" max="4" width="5.28125" style="0" customWidth="1"/>
    <col min="5" max="5" width="5.7109375" style="0" customWidth="1"/>
    <col min="6" max="6" width="6.28125" style="0" customWidth="1"/>
    <col min="7" max="7" width="2.7109375" style="0" customWidth="1"/>
    <col min="8" max="8" width="5.8515625" style="0" customWidth="1"/>
    <col min="9" max="9" width="7.7109375" style="0" customWidth="1"/>
    <col min="10" max="10" width="5.00390625" style="0" customWidth="1"/>
    <col min="11" max="11" width="5.57421875" style="0" customWidth="1"/>
    <col min="12" max="12" width="11.28125" style="0" customWidth="1"/>
    <col min="13" max="13" width="3.7109375" style="0" customWidth="1"/>
    <col min="14" max="14" width="3.57421875" style="0" customWidth="1"/>
    <col min="15" max="15" width="4.28125" style="0" customWidth="1"/>
    <col min="16" max="16" width="5.140625" style="0" customWidth="1"/>
    <col min="17" max="17" width="12.140625" style="0" customWidth="1"/>
  </cols>
  <sheetData>
    <row r="1" spans="1:17" ht="18" customHeight="1">
      <c r="A1" s="19"/>
      <c r="B1" s="19"/>
      <c r="C1" s="19"/>
      <c r="D1" s="19"/>
      <c r="E1" s="19"/>
      <c r="F1" s="20" t="s">
        <v>57</v>
      </c>
      <c r="G1" s="21"/>
      <c r="H1" s="21"/>
      <c r="I1" s="21"/>
      <c r="J1" s="21"/>
      <c r="K1" s="21"/>
      <c r="L1" s="21"/>
      <c r="M1" s="21"/>
      <c r="N1" s="22"/>
      <c r="O1" s="31" t="s">
        <v>45</v>
      </c>
      <c r="P1" s="32"/>
      <c r="Q1" s="1">
        <v>4</v>
      </c>
    </row>
    <row r="2" spans="1:18" ht="18" customHeight="1">
      <c r="A2" s="19"/>
      <c r="B2" s="19"/>
      <c r="C2" s="19"/>
      <c r="D2" s="19"/>
      <c r="E2" s="19"/>
      <c r="F2" s="23"/>
      <c r="G2" s="24"/>
      <c r="H2" s="24"/>
      <c r="I2" s="24"/>
      <c r="J2" s="24"/>
      <c r="K2" s="24"/>
      <c r="L2" s="24"/>
      <c r="M2" s="24"/>
      <c r="N2" s="25"/>
      <c r="O2" s="31" t="s">
        <v>46</v>
      </c>
      <c r="P2" s="32"/>
      <c r="Q2" s="15" t="s">
        <v>58</v>
      </c>
      <c r="R2" t="s">
        <v>41</v>
      </c>
    </row>
    <row r="3" spans="1:17" ht="12.75">
      <c r="A3" s="19"/>
      <c r="B3" s="19"/>
      <c r="C3" s="19"/>
      <c r="D3" s="19"/>
      <c r="E3" s="19"/>
      <c r="F3" s="26"/>
      <c r="G3" s="27"/>
      <c r="H3" s="27"/>
      <c r="I3" s="27"/>
      <c r="J3" s="27"/>
      <c r="K3" s="27"/>
      <c r="L3" s="27"/>
      <c r="M3" s="27"/>
      <c r="N3" s="28"/>
      <c r="O3" s="31" t="s">
        <v>47</v>
      </c>
      <c r="P3" s="32"/>
      <c r="Q3" s="14" t="s">
        <v>41</v>
      </c>
    </row>
    <row r="4" spans="1:17" ht="30" customHeight="1">
      <c r="A4" s="29" t="s">
        <v>0</v>
      </c>
      <c r="B4" s="30"/>
      <c r="C4" s="30"/>
      <c r="D4" s="30" t="s">
        <v>3</v>
      </c>
      <c r="E4" s="30"/>
      <c r="F4" s="30"/>
      <c r="G4" s="30"/>
      <c r="H4" s="30"/>
      <c r="I4" s="30" t="s">
        <v>1</v>
      </c>
      <c r="J4" s="30"/>
      <c r="K4" s="30"/>
      <c r="L4" s="30"/>
      <c r="M4" s="30" t="s">
        <v>2</v>
      </c>
      <c r="N4" s="30"/>
      <c r="O4" s="30"/>
      <c r="P4" s="30"/>
      <c r="Q4" s="1"/>
    </row>
    <row r="5" spans="1:17" ht="71.2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3" t="s">
        <v>10</v>
      </c>
      <c r="H5" s="3" t="s">
        <v>11</v>
      </c>
      <c r="I5" s="5" t="s">
        <v>12</v>
      </c>
      <c r="J5" s="5" t="s">
        <v>13</v>
      </c>
      <c r="K5" s="3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</row>
    <row r="6" spans="1:17" ht="12.75">
      <c r="A6" s="6"/>
      <c r="B6" s="6"/>
      <c r="C6" s="6"/>
      <c r="D6" s="6"/>
      <c r="E6" s="6"/>
      <c r="F6" s="6" t="s">
        <v>21</v>
      </c>
      <c r="G6" s="6"/>
      <c r="H6" s="6"/>
      <c r="I6" s="6"/>
      <c r="J6" s="7" t="s">
        <v>22</v>
      </c>
      <c r="K6" s="7" t="s">
        <v>25</v>
      </c>
      <c r="L6" s="7" t="s">
        <v>23</v>
      </c>
      <c r="M6" s="6" t="s">
        <v>24</v>
      </c>
      <c r="N6" s="7" t="s">
        <v>26</v>
      </c>
      <c r="O6" s="7" t="s">
        <v>27</v>
      </c>
      <c r="P6" s="7" t="s">
        <v>28</v>
      </c>
      <c r="Q6" s="7" t="s">
        <v>29</v>
      </c>
    </row>
    <row r="7" spans="1:17" ht="63.75">
      <c r="A7" s="6"/>
      <c r="B7" s="6"/>
      <c r="C7" s="2" t="s">
        <v>30</v>
      </c>
      <c r="D7" s="2" t="s">
        <v>31</v>
      </c>
      <c r="E7" s="2" t="s">
        <v>31</v>
      </c>
      <c r="F7" s="2" t="s">
        <v>32</v>
      </c>
      <c r="G7" s="2" t="s">
        <v>33</v>
      </c>
      <c r="H7" s="2" t="s">
        <v>32</v>
      </c>
      <c r="I7" s="2" t="s">
        <v>32</v>
      </c>
      <c r="J7" s="8" t="s">
        <v>37</v>
      </c>
      <c r="K7" s="2" t="s">
        <v>35</v>
      </c>
      <c r="L7" s="8" t="s">
        <v>36</v>
      </c>
      <c r="M7" s="2" t="s">
        <v>38</v>
      </c>
      <c r="N7" s="2" t="s">
        <v>38</v>
      </c>
      <c r="O7" s="2" t="s">
        <v>38</v>
      </c>
      <c r="P7" s="2" t="s">
        <v>39</v>
      </c>
      <c r="Q7" s="9" t="s">
        <v>34</v>
      </c>
    </row>
    <row r="8" spans="1:17" ht="18" customHeight="1">
      <c r="A8" s="16" t="s">
        <v>69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" customHeight="1">
      <c r="A9" s="10" t="s">
        <v>40</v>
      </c>
      <c r="B9" s="10" t="s">
        <v>60</v>
      </c>
      <c r="C9" s="10"/>
      <c r="D9" s="13">
        <v>0.8</v>
      </c>
      <c r="E9" s="13">
        <v>0.95</v>
      </c>
      <c r="F9" s="13">
        <f>D9*E9</f>
        <v>0.76</v>
      </c>
      <c r="G9" s="2">
        <v>1</v>
      </c>
      <c r="H9" s="10"/>
      <c r="I9" s="13">
        <f>F9*G9-H9</f>
        <v>0.76</v>
      </c>
      <c r="J9" s="2">
        <v>3</v>
      </c>
      <c r="K9" s="2">
        <v>25</v>
      </c>
      <c r="L9" s="11">
        <f>I9*J9*K9</f>
        <v>57.00000000000001</v>
      </c>
      <c r="M9" s="10"/>
      <c r="N9" s="10"/>
      <c r="O9" s="10"/>
      <c r="P9" s="2" t="s">
        <v>41</v>
      </c>
      <c r="Q9" s="12" t="s">
        <v>41</v>
      </c>
    </row>
    <row r="10" spans="1:17" ht="18" customHeight="1">
      <c r="A10" s="10" t="s">
        <v>42</v>
      </c>
      <c r="B10" s="10"/>
      <c r="C10" s="10"/>
      <c r="D10" s="13">
        <v>4.5</v>
      </c>
      <c r="E10" s="13">
        <v>4.25</v>
      </c>
      <c r="F10" s="13">
        <f>D10*E10</f>
        <v>19.125</v>
      </c>
      <c r="G10" s="2">
        <v>1</v>
      </c>
      <c r="H10" s="33">
        <f>I9</f>
        <v>0.76</v>
      </c>
      <c r="I10" s="13">
        <f>F10*G10-H10</f>
        <v>18.365</v>
      </c>
      <c r="J10" s="2">
        <v>0.6</v>
      </c>
      <c r="K10" s="2">
        <v>25</v>
      </c>
      <c r="L10" s="11">
        <f>I10*J10*K10</f>
        <v>275.47499999999997</v>
      </c>
      <c r="M10" s="10"/>
      <c r="N10" s="10"/>
      <c r="O10" s="10"/>
      <c r="P10" s="2" t="s">
        <v>41</v>
      </c>
      <c r="Q10" s="12" t="s">
        <v>41</v>
      </c>
    </row>
    <row r="11" spans="1:17" ht="18" customHeight="1">
      <c r="A11" s="10" t="s">
        <v>43</v>
      </c>
      <c r="B11" s="10"/>
      <c r="C11" s="10"/>
      <c r="D11" s="13">
        <v>1</v>
      </c>
      <c r="E11" s="13">
        <v>2.2</v>
      </c>
      <c r="F11" s="13">
        <f>D11*E11</f>
        <v>2.2</v>
      </c>
      <c r="G11" s="2">
        <v>1</v>
      </c>
      <c r="H11" s="33" t="s">
        <v>41</v>
      </c>
      <c r="I11" s="13">
        <f>F11*G11</f>
        <v>2.2</v>
      </c>
      <c r="J11" s="2">
        <v>2</v>
      </c>
      <c r="K11" s="2">
        <v>4</v>
      </c>
      <c r="L11" s="11">
        <f>I11*J11*K11</f>
        <v>17.6</v>
      </c>
      <c r="M11" s="10"/>
      <c r="N11" s="10"/>
      <c r="O11" s="10"/>
      <c r="P11" s="2" t="s">
        <v>41</v>
      </c>
      <c r="Q11" s="12" t="s">
        <v>41</v>
      </c>
    </row>
    <row r="12" spans="1:17" ht="18" customHeight="1">
      <c r="A12" s="10" t="s">
        <v>44</v>
      </c>
      <c r="B12" s="10"/>
      <c r="C12" s="10"/>
      <c r="D12" s="13">
        <v>12</v>
      </c>
      <c r="E12" s="13">
        <v>4.25</v>
      </c>
      <c r="F12" s="13">
        <f>D12*E12</f>
        <v>51</v>
      </c>
      <c r="G12" s="2">
        <v>1</v>
      </c>
      <c r="H12" s="33">
        <f>I11</f>
        <v>2.2</v>
      </c>
      <c r="I12" s="13">
        <f>F12*G12-H12</f>
        <v>48.8</v>
      </c>
      <c r="J12" s="2">
        <v>1.6</v>
      </c>
      <c r="K12" s="2">
        <v>4</v>
      </c>
      <c r="L12" s="11">
        <f>I12*J12*K12</f>
        <v>312.32</v>
      </c>
      <c r="M12" s="10"/>
      <c r="N12" s="10"/>
      <c r="O12" s="10"/>
      <c r="P12" s="2" t="s">
        <v>41</v>
      </c>
      <c r="Q12" s="12" t="s">
        <v>41</v>
      </c>
    </row>
    <row r="13" spans="1:17" ht="18" customHeight="1">
      <c r="A13" s="10" t="s">
        <v>49</v>
      </c>
      <c r="B13" s="10"/>
      <c r="C13" s="10"/>
      <c r="D13" s="13"/>
      <c r="E13" s="13"/>
      <c r="F13" s="13">
        <v>16</v>
      </c>
      <c r="G13" s="2">
        <v>1</v>
      </c>
      <c r="H13" s="10"/>
      <c r="I13" s="13">
        <f>F13*G13-H13</f>
        <v>16</v>
      </c>
      <c r="J13" s="2">
        <v>0.47</v>
      </c>
      <c r="K13" s="2">
        <v>13</v>
      </c>
      <c r="L13" s="11">
        <f>I13*J13*K13</f>
        <v>97.75999999999999</v>
      </c>
      <c r="M13" s="10"/>
      <c r="N13" s="10"/>
      <c r="O13" s="10"/>
      <c r="P13" s="2" t="s">
        <v>41</v>
      </c>
      <c r="Q13" s="12" t="s">
        <v>41</v>
      </c>
    </row>
    <row r="14" spans="1:17" ht="18" customHeight="1">
      <c r="A14" s="10" t="s">
        <v>51</v>
      </c>
      <c r="B14" s="10"/>
      <c r="C14" s="10"/>
      <c r="D14" s="13"/>
      <c r="E14" s="13"/>
      <c r="F14" s="13">
        <v>16</v>
      </c>
      <c r="G14" s="2">
        <v>1</v>
      </c>
      <c r="H14" s="10"/>
      <c r="I14" s="13">
        <f>F14*G14-H14</f>
        <v>16</v>
      </c>
      <c r="J14" s="2">
        <v>0.38</v>
      </c>
      <c r="K14" s="2">
        <v>25</v>
      </c>
      <c r="L14" s="11">
        <f>I14*J14*K14</f>
        <v>152</v>
      </c>
      <c r="M14" s="10"/>
      <c r="N14" s="10"/>
      <c r="O14" s="10"/>
      <c r="P14" s="2" t="s">
        <v>41</v>
      </c>
      <c r="Q14" s="12" t="s">
        <v>41</v>
      </c>
    </row>
    <row r="15" spans="1:17" ht="18" customHeight="1">
      <c r="A15" s="10"/>
      <c r="B15" s="10"/>
      <c r="C15" s="10"/>
      <c r="D15" s="13"/>
      <c r="E15" s="13"/>
      <c r="F15" s="13" t="s">
        <v>41</v>
      </c>
      <c r="G15" s="2"/>
      <c r="H15" s="10"/>
      <c r="I15" s="13" t="s">
        <v>41</v>
      </c>
      <c r="J15" s="2"/>
      <c r="K15" s="2"/>
      <c r="L15" s="11">
        <f>SUM(L9:L14)</f>
        <v>912.155</v>
      </c>
      <c r="M15" s="10">
        <v>15</v>
      </c>
      <c r="N15" s="10">
        <v>0</v>
      </c>
      <c r="O15" s="10">
        <v>5</v>
      </c>
      <c r="P15" s="2">
        <f>1+0.01*(M15+N15+O15)</f>
        <v>1.2</v>
      </c>
      <c r="Q15" s="12">
        <f>L15*P15</f>
        <v>1094.586</v>
      </c>
    </row>
    <row r="16" spans="1:17" ht="18" customHeight="1">
      <c r="A16" s="10" t="s">
        <v>41</v>
      </c>
      <c r="B16" s="10"/>
      <c r="C16" s="10"/>
      <c r="D16" s="13" t="s">
        <v>53</v>
      </c>
      <c r="E16" s="13" t="s">
        <v>41</v>
      </c>
      <c r="F16" s="13">
        <v>2.5</v>
      </c>
      <c r="G16" s="2" t="s">
        <v>54</v>
      </c>
      <c r="H16" s="10">
        <v>65</v>
      </c>
      <c r="I16" s="13" t="s">
        <v>54</v>
      </c>
      <c r="J16" s="2">
        <v>1.29</v>
      </c>
      <c r="K16" s="2" t="s">
        <v>54</v>
      </c>
      <c r="L16" s="13">
        <v>0.24</v>
      </c>
      <c r="M16" s="10" t="s">
        <v>54</v>
      </c>
      <c r="N16" s="10">
        <v>25</v>
      </c>
      <c r="O16" s="10"/>
      <c r="P16" s="2" t="s">
        <v>41</v>
      </c>
      <c r="Q16" s="12">
        <f>F16*H16*J16*L16*N16</f>
        <v>1257.7499999999998</v>
      </c>
    </row>
    <row r="17" spans="1:17" ht="18" customHeight="1">
      <c r="A17" s="10"/>
      <c r="B17" s="10"/>
      <c r="C17" s="10"/>
      <c r="D17" s="13"/>
      <c r="E17" s="13"/>
      <c r="F17" s="13" t="s">
        <v>41</v>
      </c>
      <c r="G17" s="2"/>
      <c r="H17" s="10"/>
      <c r="I17" s="13" t="s">
        <v>41</v>
      </c>
      <c r="J17" s="2"/>
      <c r="K17" s="2"/>
      <c r="L17" s="11" t="s">
        <v>41</v>
      </c>
      <c r="M17" s="10"/>
      <c r="N17" s="10"/>
      <c r="O17" s="10"/>
      <c r="P17" s="2" t="s">
        <v>41</v>
      </c>
      <c r="Q17" s="12">
        <f>SUM(Q15:Q16)</f>
        <v>2352.336</v>
      </c>
    </row>
    <row r="18" spans="1:17" ht="18" customHeight="1">
      <c r="A18" s="16" t="s">
        <v>70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1:17" ht="18" customHeight="1">
      <c r="A19" s="10" t="s">
        <v>40</v>
      </c>
      <c r="B19" s="10" t="s">
        <v>60</v>
      </c>
      <c r="C19" s="10"/>
      <c r="D19" s="13">
        <v>0.8</v>
      </c>
      <c r="E19" s="13">
        <v>0.95</v>
      </c>
      <c r="F19" s="13">
        <f>D19*E19</f>
        <v>0.76</v>
      </c>
      <c r="G19" s="2">
        <v>1</v>
      </c>
      <c r="H19" s="10"/>
      <c r="I19" s="13">
        <f>F19*G19-H19</f>
        <v>0.76</v>
      </c>
      <c r="J19" s="2">
        <v>3</v>
      </c>
      <c r="K19" s="2">
        <v>21</v>
      </c>
      <c r="L19" s="11">
        <f>I19*J19*K19</f>
        <v>47.88</v>
      </c>
      <c r="M19" s="10"/>
      <c r="N19" s="10"/>
      <c r="O19" s="10"/>
      <c r="P19" s="2" t="s">
        <v>41</v>
      </c>
      <c r="Q19" s="12" t="s">
        <v>41</v>
      </c>
    </row>
    <row r="20" spans="1:17" ht="18" customHeight="1">
      <c r="A20" s="10" t="s">
        <v>42</v>
      </c>
      <c r="B20" s="10"/>
      <c r="C20" s="10"/>
      <c r="D20" s="13">
        <v>5</v>
      </c>
      <c r="E20" s="13">
        <v>4.25</v>
      </c>
      <c r="F20" s="13">
        <f>D20*E20</f>
        <v>21.25</v>
      </c>
      <c r="G20" s="2">
        <v>1</v>
      </c>
      <c r="H20" s="33">
        <f>I19</f>
        <v>0.76</v>
      </c>
      <c r="I20" s="13">
        <f>F20*G20-H20</f>
        <v>20.49</v>
      </c>
      <c r="J20" s="2">
        <v>0.6</v>
      </c>
      <c r="K20" s="2">
        <v>21</v>
      </c>
      <c r="L20" s="11">
        <f>I20*J20*K20</f>
        <v>258.174</v>
      </c>
      <c r="M20" s="10"/>
      <c r="N20" s="10"/>
      <c r="O20" s="10"/>
      <c r="P20" s="2" t="s">
        <v>41</v>
      </c>
      <c r="Q20" s="12" t="s">
        <v>41</v>
      </c>
    </row>
    <row r="21" spans="1:17" ht="18" customHeight="1">
      <c r="A21" s="10" t="s">
        <v>49</v>
      </c>
      <c r="B21" s="10"/>
      <c r="C21" s="10"/>
      <c r="D21" s="13"/>
      <c r="E21" s="13"/>
      <c r="F21" s="13">
        <v>9</v>
      </c>
      <c r="G21" s="2">
        <v>1</v>
      </c>
      <c r="H21" s="10"/>
      <c r="I21" s="13">
        <f>F21*G21-H21</f>
        <v>9</v>
      </c>
      <c r="J21" s="2">
        <v>0.47</v>
      </c>
      <c r="K21" s="2">
        <v>2</v>
      </c>
      <c r="L21" s="11">
        <f>I21*J21*K21</f>
        <v>8.459999999999999</v>
      </c>
      <c r="M21" s="10"/>
      <c r="N21" s="10"/>
      <c r="O21" s="10"/>
      <c r="P21" s="2" t="s">
        <v>41</v>
      </c>
      <c r="Q21" s="12" t="s">
        <v>41</v>
      </c>
    </row>
    <row r="22" spans="1:17" ht="18" customHeight="1">
      <c r="A22" s="10" t="s">
        <v>51</v>
      </c>
      <c r="B22" s="10"/>
      <c r="C22" s="10"/>
      <c r="D22" s="13"/>
      <c r="E22" s="13"/>
      <c r="F22" s="13">
        <v>9</v>
      </c>
      <c r="G22" s="2">
        <v>1</v>
      </c>
      <c r="H22" s="10"/>
      <c r="I22" s="13">
        <f>F22*G22-H22</f>
        <v>9</v>
      </c>
      <c r="J22" s="2">
        <v>0.38</v>
      </c>
      <c r="K22" s="2">
        <v>21</v>
      </c>
      <c r="L22" s="11">
        <f>I22*J22*K22</f>
        <v>71.82</v>
      </c>
      <c r="M22" s="10"/>
      <c r="N22" s="10"/>
      <c r="O22" s="10"/>
      <c r="P22" s="2" t="s">
        <v>41</v>
      </c>
      <c r="Q22" s="12" t="s">
        <v>41</v>
      </c>
    </row>
    <row r="23" spans="1:17" ht="18" customHeight="1">
      <c r="A23" s="10"/>
      <c r="B23" s="10"/>
      <c r="C23" s="10"/>
      <c r="D23" s="13"/>
      <c r="E23" s="13"/>
      <c r="F23" s="13" t="s">
        <v>41</v>
      </c>
      <c r="G23" s="2"/>
      <c r="H23" s="10"/>
      <c r="I23" s="13" t="s">
        <v>41</v>
      </c>
      <c r="J23" s="2"/>
      <c r="K23" s="2"/>
      <c r="L23" s="11">
        <f>SUM(L19:L22)</f>
        <v>386.33399999999995</v>
      </c>
      <c r="M23" s="10">
        <v>15</v>
      </c>
      <c r="N23" s="10">
        <v>0</v>
      </c>
      <c r="O23" s="10">
        <v>5</v>
      </c>
      <c r="P23" s="2">
        <f>1+0.01*(M23+N23+O23)</f>
        <v>1.2</v>
      </c>
      <c r="Q23" s="12">
        <f>L23*P23</f>
        <v>463.60079999999994</v>
      </c>
    </row>
    <row r="24" spans="1:17" ht="18" customHeight="1">
      <c r="A24" s="10" t="s">
        <v>41</v>
      </c>
      <c r="B24" s="10"/>
      <c r="C24" s="10"/>
      <c r="D24" s="13" t="s">
        <v>53</v>
      </c>
      <c r="E24" s="13" t="s">
        <v>41</v>
      </c>
      <c r="F24" s="13">
        <v>2.5</v>
      </c>
      <c r="G24" s="2" t="s">
        <v>54</v>
      </c>
      <c r="H24" s="10">
        <v>40</v>
      </c>
      <c r="I24" s="13" t="s">
        <v>54</v>
      </c>
      <c r="J24" s="2">
        <v>1.29</v>
      </c>
      <c r="K24" s="2" t="s">
        <v>54</v>
      </c>
      <c r="L24" s="13">
        <v>0.24</v>
      </c>
      <c r="M24" s="10" t="s">
        <v>54</v>
      </c>
      <c r="N24" s="10">
        <v>21</v>
      </c>
      <c r="O24" s="10"/>
      <c r="P24" s="2" t="s">
        <v>41</v>
      </c>
      <c r="Q24" s="12">
        <f>F24*H24*J24*L24*N24</f>
        <v>650.16</v>
      </c>
    </row>
    <row r="25" spans="1:17" ht="18" customHeight="1">
      <c r="A25" s="10"/>
      <c r="B25" s="10"/>
      <c r="C25" s="10"/>
      <c r="D25" s="13"/>
      <c r="E25" s="13"/>
      <c r="F25" s="13" t="s">
        <v>41</v>
      </c>
      <c r="G25" s="2"/>
      <c r="H25" s="10"/>
      <c r="I25" s="13" t="s">
        <v>41</v>
      </c>
      <c r="J25" s="2"/>
      <c r="K25" s="2"/>
      <c r="L25" s="11" t="s">
        <v>41</v>
      </c>
      <c r="M25" s="10"/>
      <c r="N25" s="10"/>
      <c r="O25" s="10"/>
      <c r="P25" s="2" t="s">
        <v>41</v>
      </c>
      <c r="Q25" s="12">
        <f>SUM(Q23:Q24)</f>
        <v>1113.7608</v>
      </c>
    </row>
    <row r="26" spans="1:17" ht="18" customHeight="1">
      <c r="A26" s="16" t="s">
        <v>71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ht="18" customHeight="1">
      <c r="A27" s="10" t="s">
        <v>43</v>
      </c>
      <c r="B27" s="10"/>
      <c r="C27" s="10"/>
      <c r="D27" s="13">
        <v>1</v>
      </c>
      <c r="E27" s="13">
        <v>2.2</v>
      </c>
      <c r="F27" s="13">
        <f>D27*E27</f>
        <v>2.2</v>
      </c>
      <c r="G27" s="2">
        <v>1</v>
      </c>
      <c r="H27" s="33" t="s">
        <v>41</v>
      </c>
      <c r="I27" s="13">
        <f>F27*G27</f>
        <v>2.2</v>
      </c>
      <c r="J27" s="2">
        <v>2</v>
      </c>
      <c r="K27" s="2">
        <v>8</v>
      </c>
      <c r="L27" s="11">
        <f>I27*J27*K27</f>
        <v>35.2</v>
      </c>
      <c r="M27" s="10"/>
      <c r="N27" s="10"/>
      <c r="O27" s="10"/>
      <c r="P27" s="2" t="s">
        <v>41</v>
      </c>
      <c r="Q27" s="12" t="s">
        <v>41</v>
      </c>
    </row>
    <row r="28" spans="1:17" ht="18" customHeight="1">
      <c r="A28" s="10" t="s">
        <v>44</v>
      </c>
      <c r="B28" s="10"/>
      <c r="C28" s="10"/>
      <c r="D28" s="13">
        <v>7</v>
      </c>
      <c r="E28" s="13">
        <v>4.25</v>
      </c>
      <c r="F28" s="13">
        <f>D28*E28</f>
        <v>29.75</v>
      </c>
      <c r="G28" s="2">
        <v>1</v>
      </c>
      <c r="H28" s="33">
        <f>I27</f>
        <v>2.2</v>
      </c>
      <c r="I28" s="13">
        <f>F28*G28-H28</f>
        <v>27.55</v>
      </c>
      <c r="J28" s="2">
        <v>1.6</v>
      </c>
      <c r="K28" s="2">
        <v>8</v>
      </c>
      <c r="L28" s="11">
        <f>I28*J28*K28</f>
        <v>352.64000000000004</v>
      </c>
      <c r="M28" s="10"/>
      <c r="N28" s="10"/>
      <c r="O28" s="10"/>
      <c r="P28" s="2" t="s">
        <v>41</v>
      </c>
      <c r="Q28" s="12" t="s">
        <v>41</v>
      </c>
    </row>
    <row r="29" spans="1:17" ht="18" customHeight="1">
      <c r="A29" s="10" t="s">
        <v>49</v>
      </c>
      <c r="B29" s="10"/>
      <c r="C29" s="10"/>
      <c r="D29" s="13"/>
      <c r="E29" s="13"/>
      <c r="F29" s="13">
        <v>6</v>
      </c>
      <c r="G29" s="2">
        <v>1</v>
      </c>
      <c r="H29" s="10"/>
      <c r="I29" s="13">
        <f>F29*G29-H29</f>
        <v>6</v>
      </c>
      <c r="J29" s="2">
        <v>0.47</v>
      </c>
      <c r="K29" s="2">
        <v>17</v>
      </c>
      <c r="L29" s="11">
        <f>I29*J29*K29</f>
        <v>47.94</v>
      </c>
      <c r="M29" s="10"/>
      <c r="N29" s="10"/>
      <c r="O29" s="10"/>
      <c r="P29" s="2" t="s">
        <v>41</v>
      </c>
      <c r="Q29" s="12" t="s">
        <v>41</v>
      </c>
    </row>
    <row r="30" spans="1:17" ht="18" customHeight="1">
      <c r="A30" s="10" t="s">
        <v>51</v>
      </c>
      <c r="B30" s="10"/>
      <c r="C30" s="10"/>
      <c r="D30" s="13"/>
      <c r="E30" s="13"/>
      <c r="F30" s="13">
        <v>6</v>
      </c>
      <c r="G30" s="2">
        <v>1</v>
      </c>
      <c r="H30" s="10"/>
      <c r="I30" s="13">
        <f>F30*G30-H30</f>
        <v>6</v>
      </c>
      <c r="J30" s="2">
        <v>0.38</v>
      </c>
      <c r="K30" s="2">
        <v>29</v>
      </c>
      <c r="L30" s="11">
        <f>I30*J30*K30</f>
        <v>66.12</v>
      </c>
      <c r="M30" s="10"/>
      <c r="N30" s="10"/>
      <c r="O30" s="10"/>
      <c r="P30" s="2" t="s">
        <v>41</v>
      </c>
      <c r="Q30" s="12" t="s">
        <v>41</v>
      </c>
    </row>
    <row r="31" spans="1:17" ht="18" customHeight="1">
      <c r="A31" s="10"/>
      <c r="B31" s="10"/>
      <c r="C31" s="10"/>
      <c r="D31" s="13"/>
      <c r="E31" s="13"/>
      <c r="F31" s="13" t="s">
        <v>41</v>
      </c>
      <c r="G31" s="2"/>
      <c r="H31" s="10"/>
      <c r="I31" s="13" t="s">
        <v>41</v>
      </c>
      <c r="J31" s="2"/>
      <c r="K31" s="2"/>
      <c r="L31" s="11">
        <f>SUM(L27:L30)</f>
        <v>501.90000000000003</v>
      </c>
      <c r="M31" s="10">
        <v>15</v>
      </c>
      <c r="N31" s="10">
        <v>0</v>
      </c>
      <c r="O31" s="10">
        <v>5</v>
      </c>
      <c r="P31" s="2">
        <f>1+0.01*(M31+N31+O31)</f>
        <v>1.2</v>
      </c>
      <c r="Q31" s="12">
        <f>L31*P31</f>
        <v>602.28</v>
      </c>
    </row>
    <row r="32" spans="1:17" ht="18" customHeight="1">
      <c r="A32" s="10" t="s">
        <v>41</v>
      </c>
      <c r="B32" s="10"/>
      <c r="C32" s="10"/>
      <c r="D32" s="13" t="s">
        <v>53</v>
      </c>
      <c r="E32" s="13" t="s">
        <v>41</v>
      </c>
      <c r="F32" s="13">
        <v>2.5</v>
      </c>
      <c r="G32" s="2" t="s">
        <v>54</v>
      </c>
      <c r="H32" s="10">
        <v>25</v>
      </c>
      <c r="I32" s="13" t="s">
        <v>54</v>
      </c>
      <c r="J32" s="2">
        <v>1.29</v>
      </c>
      <c r="K32" s="2" t="s">
        <v>54</v>
      </c>
      <c r="L32" s="13">
        <v>0.24</v>
      </c>
      <c r="M32" s="10" t="s">
        <v>54</v>
      </c>
      <c r="N32" s="10">
        <v>29</v>
      </c>
      <c r="O32" s="10"/>
      <c r="P32" s="2" t="s">
        <v>41</v>
      </c>
      <c r="Q32" s="12">
        <f>F32*H32*J32*L32*N32</f>
        <v>561.15</v>
      </c>
    </row>
    <row r="33" spans="1:17" ht="18" customHeight="1">
      <c r="A33" s="10"/>
      <c r="B33" s="10"/>
      <c r="C33" s="10"/>
      <c r="D33" s="13"/>
      <c r="E33" s="13"/>
      <c r="F33" s="13" t="s">
        <v>41</v>
      </c>
      <c r="G33" s="2"/>
      <c r="H33" s="10"/>
      <c r="I33" s="13" t="s">
        <v>41</v>
      </c>
      <c r="J33" s="2"/>
      <c r="K33" s="2"/>
      <c r="L33" s="11" t="s">
        <v>41</v>
      </c>
      <c r="M33" s="10"/>
      <c r="N33" s="10"/>
      <c r="O33" s="10"/>
      <c r="P33" s="2" t="s">
        <v>41</v>
      </c>
      <c r="Q33" s="12">
        <f>SUM(Q31:Q32)</f>
        <v>1163.4299999999998</v>
      </c>
    </row>
  </sheetData>
  <mergeCells count="12">
    <mergeCell ref="I4:L4"/>
    <mergeCell ref="M4:P4"/>
    <mergeCell ref="O1:P1"/>
    <mergeCell ref="O2:P2"/>
    <mergeCell ref="A26:Q26"/>
    <mergeCell ref="O3:P3"/>
    <mergeCell ref="A8:Q8"/>
    <mergeCell ref="A1:E3"/>
    <mergeCell ref="A18:Q18"/>
    <mergeCell ref="F1:N3"/>
    <mergeCell ref="A4:C4"/>
    <mergeCell ref="D4:H4"/>
  </mergeCells>
  <printOptions/>
  <pageMargins left="0.4" right="0.37" top="1" bottom="0.51" header="0.5" footer="0.5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8" sqref="A18:Q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00390625" style="0" customWidth="1"/>
    <col min="4" max="4" width="5.28125" style="0" customWidth="1"/>
    <col min="5" max="5" width="5.7109375" style="0" customWidth="1"/>
    <col min="6" max="6" width="6.28125" style="0" customWidth="1"/>
    <col min="7" max="7" width="2.7109375" style="0" customWidth="1"/>
    <col min="8" max="8" width="5.8515625" style="0" customWidth="1"/>
    <col min="9" max="9" width="7.7109375" style="0" customWidth="1"/>
    <col min="10" max="10" width="5.00390625" style="0" customWidth="1"/>
    <col min="11" max="11" width="5.57421875" style="0" customWidth="1"/>
    <col min="12" max="12" width="11.28125" style="0" customWidth="1"/>
    <col min="13" max="13" width="3.7109375" style="0" customWidth="1"/>
    <col min="14" max="14" width="3.57421875" style="0" customWidth="1"/>
    <col min="15" max="15" width="4.28125" style="0" customWidth="1"/>
    <col min="16" max="16" width="5.140625" style="0" customWidth="1"/>
    <col min="17" max="17" width="12.140625" style="0" customWidth="1"/>
  </cols>
  <sheetData>
    <row r="1" spans="1:17" ht="18" customHeight="1">
      <c r="A1" s="19"/>
      <c r="B1" s="19"/>
      <c r="C1" s="19"/>
      <c r="D1" s="19"/>
      <c r="E1" s="19"/>
      <c r="F1" s="20" t="s">
        <v>57</v>
      </c>
      <c r="G1" s="21"/>
      <c r="H1" s="21"/>
      <c r="I1" s="21"/>
      <c r="J1" s="21"/>
      <c r="K1" s="21"/>
      <c r="L1" s="21"/>
      <c r="M1" s="21"/>
      <c r="N1" s="22"/>
      <c r="O1" s="31" t="s">
        <v>45</v>
      </c>
      <c r="P1" s="32"/>
      <c r="Q1" s="1">
        <v>5</v>
      </c>
    </row>
    <row r="2" spans="1:18" ht="18" customHeight="1">
      <c r="A2" s="19"/>
      <c r="B2" s="19"/>
      <c r="C2" s="19"/>
      <c r="D2" s="19"/>
      <c r="E2" s="19"/>
      <c r="F2" s="23"/>
      <c r="G2" s="24"/>
      <c r="H2" s="24"/>
      <c r="I2" s="24"/>
      <c r="J2" s="24"/>
      <c r="K2" s="24"/>
      <c r="L2" s="24"/>
      <c r="M2" s="24"/>
      <c r="N2" s="25"/>
      <c r="O2" s="31" t="s">
        <v>46</v>
      </c>
      <c r="P2" s="32"/>
      <c r="Q2" s="15" t="s">
        <v>58</v>
      </c>
      <c r="R2" t="s">
        <v>41</v>
      </c>
    </row>
    <row r="3" spans="1:17" ht="12.75">
      <c r="A3" s="19"/>
      <c r="B3" s="19"/>
      <c r="C3" s="19"/>
      <c r="D3" s="19"/>
      <c r="E3" s="19"/>
      <c r="F3" s="26"/>
      <c r="G3" s="27"/>
      <c r="H3" s="27"/>
      <c r="I3" s="27"/>
      <c r="J3" s="27"/>
      <c r="K3" s="27"/>
      <c r="L3" s="27"/>
      <c r="M3" s="27"/>
      <c r="N3" s="28"/>
      <c r="O3" s="31" t="s">
        <v>47</v>
      </c>
      <c r="P3" s="32"/>
      <c r="Q3" s="14" t="s">
        <v>41</v>
      </c>
    </row>
    <row r="4" spans="1:17" ht="30" customHeight="1">
      <c r="A4" s="29" t="s">
        <v>0</v>
      </c>
      <c r="B4" s="30"/>
      <c r="C4" s="30"/>
      <c r="D4" s="30" t="s">
        <v>3</v>
      </c>
      <c r="E4" s="30"/>
      <c r="F4" s="30"/>
      <c r="G4" s="30"/>
      <c r="H4" s="30"/>
      <c r="I4" s="30" t="s">
        <v>1</v>
      </c>
      <c r="J4" s="30"/>
      <c r="K4" s="30"/>
      <c r="L4" s="30"/>
      <c r="M4" s="30" t="s">
        <v>2</v>
      </c>
      <c r="N4" s="30"/>
      <c r="O4" s="30"/>
      <c r="P4" s="30"/>
      <c r="Q4" s="1"/>
    </row>
    <row r="5" spans="1:17" ht="71.2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3" t="s">
        <v>10</v>
      </c>
      <c r="H5" s="3" t="s">
        <v>11</v>
      </c>
      <c r="I5" s="5" t="s">
        <v>12</v>
      </c>
      <c r="J5" s="5" t="s">
        <v>13</v>
      </c>
      <c r="K5" s="3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</row>
    <row r="6" spans="1:17" ht="12.75">
      <c r="A6" s="6"/>
      <c r="B6" s="6"/>
      <c r="C6" s="6"/>
      <c r="D6" s="6"/>
      <c r="E6" s="6"/>
      <c r="F6" s="6" t="s">
        <v>21</v>
      </c>
      <c r="G6" s="6"/>
      <c r="H6" s="6"/>
      <c r="I6" s="6"/>
      <c r="J6" s="7" t="s">
        <v>22</v>
      </c>
      <c r="K6" s="7" t="s">
        <v>25</v>
      </c>
      <c r="L6" s="7" t="s">
        <v>23</v>
      </c>
      <c r="M6" s="6" t="s">
        <v>24</v>
      </c>
      <c r="N6" s="7" t="s">
        <v>26</v>
      </c>
      <c r="O6" s="7" t="s">
        <v>27</v>
      </c>
      <c r="P6" s="7" t="s">
        <v>28</v>
      </c>
      <c r="Q6" s="7" t="s">
        <v>29</v>
      </c>
    </row>
    <row r="7" spans="1:17" ht="63.75">
      <c r="A7" s="6"/>
      <c r="B7" s="6"/>
      <c r="C7" s="2" t="s">
        <v>30</v>
      </c>
      <c r="D7" s="2" t="s">
        <v>31</v>
      </c>
      <c r="E7" s="2" t="s">
        <v>31</v>
      </c>
      <c r="F7" s="2" t="s">
        <v>32</v>
      </c>
      <c r="G7" s="2" t="s">
        <v>33</v>
      </c>
      <c r="H7" s="2" t="s">
        <v>32</v>
      </c>
      <c r="I7" s="2" t="s">
        <v>32</v>
      </c>
      <c r="J7" s="8" t="s">
        <v>37</v>
      </c>
      <c r="K7" s="2" t="s">
        <v>35</v>
      </c>
      <c r="L7" s="8" t="s">
        <v>36</v>
      </c>
      <c r="M7" s="2" t="s">
        <v>38</v>
      </c>
      <c r="N7" s="2" t="s">
        <v>38</v>
      </c>
      <c r="O7" s="2" t="s">
        <v>38</v>
      </c>
      <c r="P7" s="2" t="s">
        <v>39</v>
      </c>
      <c r="Q7" s="9" t="s">
        <v>34</v>
      </c>
    </row>
    <row r="8" spans="1:17" ht="18" customHeight="1">
      <c r="A8" s="16" t="s">
        <v>72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" customHeight="1">
      <c r="A9" s="10" t="s">
        <v>40</v>
      </c>
      <c r="B9" s="10" t="s">
        <v>60</v>
      </c>
      <c r="C9" s="10"/>
      <c r="D9" s="13">
        <v>0.8</v>
      </c>
      <c r="E9" s="13">
        <v>0.95</v>
      </c>
      <c r="F9" s="13">
        <f>D9*E9</f>
        <v>0.76</v>
      </c>
      <c r="G9" s="2">
        <v>1</v>
      </c>
      <c r="H9" s="10"/>
      <c r="I9" s="13">
        <f>F9*G9-H9</f>
        <v>0.76</v>
      </c>
      <c r="J9" s="2">
        <v>3</v>
      </c>
      <c r="K9" s="2">
        <v>25</v>
      </c>
      <c r="L9" s="11">
        <f>I9*J9*K9</f>
        <v>57.00000000000001</v>
      </c>
      <c r="M9" s="10"/>
      <c r="N9" s="10"/>
      <c r="O9" s="10"/>
      <c r="P9" s="2" t="s">
        <v>41</v>
      </c>
      <c r="Q9" s="12" t="s">
        <v>41</v>
      </c>
    </row>
    <row r="10" spans="1:17" ht="18" customHeight="1">
      <c r="A10" s="10" t="s">
        <v>42</v>
      </c>
      <c r="B10" s="10"/>
      <c r="C10" s="10"/>
      <c r="D10" s="13">
        <v>4.5</v>
      </c>
      <c r="E10" s="13">
        <v>4.25</v>
      </c>
      <c r="F10" s="13">
        <f>D10*E10</f>
        <v>19.125</v>
      </c>
      <c r="G10" s="2">
        <v>1</v>
      </c>
      <c r="H10" s="33">
        <f>I9</f>
        <v>0.76</v>
      </c>
      <c r="I10" s="13">
        <f>F10*G10-H10</f>
        <v>18.365</v>
      </c>
      <c r="J10" s="2">
        <v>0.6</v>
      </c>
      <c r="K10" s="2">
        <v>25</v>
      </c>
      <c r="L10" s="11">
        <f>I10*J10*K10</f>
        <v>275.47499999999997</v>
      </c>
      <c r="M10" s="10"/>
      <c r="N10" s="10"/>
      <c r="O10" s="10"/>
      <c r="P10" s="2" t="s">
        <v>41</v>
      </c>
      <c r="Q10" s="12" t="s">
        <v>41</v>
      </c>
    </row>
    <row r="11" spans="1:17" ht="18" customHeight="1">
      <c r="A11" s="10" t="s">
        <v>43</v>
      </c>
      <c r="B11" s="10"/>
      <c r="C11" s="10"/>
      <c r="D11" s="13">
        <v>1</v>
      </c>
      <c r="E11" s="13">
        <v>2.2</v>
      </c>
      <c r="F11" s="13">
        <f>D11*E11</f>
        <v>2.2</v>
      </c>
      <c r="G11" s="2">
        <v>1</v>
      </c>
      <c r="H11" s="33" t="s">
        <v>41</v>
      </c>
      <c r="I11" s="13">
        <f>F11*G11</f>
        <v>2.2</v>
      </c>
      <c r="J11" s="2">
        <v>2</v>
      </c>
      <c r="K11" s="2">
        <v>4</v>
      </c>
      <c r="L11" s="11">
        <f>I11*J11*K11</f>
        <v>17.6</v>
      </c>
      <c r="M11" s="10"/>
      <c r="N11" s="10"/>
      <c r="O11" s="10"/>
      <c r="P11" s="2" t="s">
        <v>41</v>
      </c>
      <c r="Q11" s="12" t="s">
        <v>41</v>
      </c>
    </row>
    <row r="12" spans="1:17" ht="18" customHeight="1">
      <c r="A12" s="10" t="s">
        <v>44</v>
      </c>
      <c r="B12" s="10"/>
      <c r="C12" s="10"/>
      <c r="D12" s="13">
        <v>20</v>
      </c>
      <c r="E12" s="13">
        <v>4.25</v>
      </c>
      <c r="F12" s="13">
        <f>D12*E12</f>
        <v>85</v>
      </c>
      <c r="G12" s="2">
        <v>1</v>
      </c>
      <c r="H12" s="33">
        <f>I11</f>
        <v>2.2</v>
      </c>
      <c r="I12" s="13">
        <f>F12*G12-H12</f>
        <v>82.8</v>
      </c>
      <c r="J12" s="2">
        <v>1.6</v>
      </c>
      <c r="K12" s="2">
        <v>4</v>
      </c>
      <c r="L12" s="11">
        <f>I12*J12*K12</f>
        <v>529.92</v>
      </c>
      <c r="M12" s="10"/>
      <c r="N12" s="10"/>
      <c r="O12" s="10"/>
      <c r="P12" s="2" t="s">
        <v>41</v>
      </c>
      <c r="Q12" s="12" t="s">
        <v>41</v>
      </c>
    </row>
    <row r="13" spans="1:17" ht="18" customHeight="1">
      <c r="A13" s="10" t="s">
        <v>49</v>
      </c>
      <c r="B13" s="10"/>
      <c r="C13" s="10"/>
      <c r="D13" s="13"/>
      <c r="E13" s="13"/>
      <c r="F13" s="13">
        <v>16</v>
      </c>
      <c r="G13" s="2">
        <v>1</v>
      </c>
      <c r="H13" s="10"/>
      <c r="I13" s="13">
        <f>F13*G13-H13</f>
        <v>16</v>
      </c>
      <c r="J13" s="2">
        <v>0.47</v>
      </c>
      <c r="K13" s="2">
        <v>13</v>
      </c>
      <c r="L13" s="11">
        <f>I13*J13*K13</f>
        <v>97.75999999999999</v>
      </c>
      <c r="M13" s="10"/>
      <c r="N13" s="10"/>
      <c r="O13" s="10"/>
      <c r="P13" s="2" t="s">
        <v>41</v>
      </c>
      <c r="Q13" s="12" t="s">
        <v>41</v>
      </c>
    </row>
    <row r="14" spans="1:17" ht="18" customHeight="1">
      <c r="A14" s="10" t="s">
        <v>51</v>
      </c>
      <c r="B14" s="10"/>
      <c r="C14" s="10"/>
      <c r="D14" s="13"/>
      <c r="E14" s="13"/>
      <c r="F14" s="13">
        <v>16</v>
      </c>
      <c r="G14" s="2">
        <v>1</v>
      </c>
      <c r="H14" s="10"/>
      <c r="I14" s="13">
        <f>F14*G14-H14</f>
        <v>16</v>
      </c>
      <c r="J14" s="2">
        <v>0.38</v>
      </c>
      <c r="K14" s="2">
        <v>25</v>
      </c>
      <c r="L14" s="11">
        <f>I14*J14*K14</f>
        <v>152</v>
      </c>
      <c r="M14" s="10"/>
      <c r="N14" s="10"/>
      <c r="O14" s="10"/>
      <c r="P14" s="2" t="s">
        <v>41</v>
      </c>
      <c r="Q14" s="12" t="s">
        <v>41</v>
      </c>
    </row>
    <row r="15" spans="1:17" ht="18" customHeight="1">
      <c r="A15" s="10"/>
      <c r="B15" s="10"/>
      <c r="C15" s="10"/>
      <c r="D15" s="13"/>
      <c r="E15" s="13"/>
      <c r="F15" s="13" t="s">
        <v>41</v>
      </c>
      <c r="G15" s="2"/>
      <c r="H15" s="10"/>
      <c r="I15" s="13" t="s">
        <v>41</v>
      </c>
      <c r="J15" s="2"/>
      <c r="K15" s="2"/>
      <c r="L15" s="11">
        <f>SUM(L9:L14)</f>
        <v>1129.7549999999999</v>
      </c>
      <c r="M15" s="10">
        <v>15</v>
      </c>
      <c r="N15" s="10">
        <v>0</v>
      </c>
      <c r="O15" s="10">
        <v>5</v>
      </c>
      <c r="P15" s="2">
        <f>1+0.01*(M15+N15+O15)</f>
        <v>1.2</v>
      </c>
      <c r="Q15" s="12">
        <f>L15*P15</f>
        <v>1355.706</v>
      </c>
    </row>
    <row r="16" spans="1:17" ht="18" customHeight="1">
      <c r="A16" s="10" t="s">
        <v>41</v>
      </c>
      <c r="B16" s="10"/>
      <c r="C16" s="10"/>
      <c r="D16" s="13" t="s">
        <v>53</v>
      </c>
      <c r="E16" s="13" t="s">
        <v>41</v>
      </c>
      <c r="F16" s="13">
        <v>2.5</v>
      </c>
      <c r="G16" s="2" t="s">
        <v>54</v>
      </c>
      <c r="H16" s="10">
        <v>65</v>
      </c>
      <c r="I16" s="13" t="s">
        <v>54</v>
      </c>
      <c r="J16" s="2">
        <v>1.29</v>
      </c>
      <c r="K16" s="2" t="s">
        <v>54</v>
      </c>
      <c r="L16" s="13">
        <v>0.24</v>
      </c>
      <c r="M16" s="10" t="s">
        <v>54</v>
      </c>
      <c r="N16" s="10">
        <v>25</v>
      </c>
      <c r="O16" s="10"/>
      <c r="P16" s="2" t="s">
        <v>41</v>
      </c>
      <c r="Q16" s="12">
        <f>F16*H16*J16*L16*N16</f>
        <v>1257.7499999999998</v>
      </c>
    </row>
    <row r="17" spans="1:17" ht="18" customHeight="1">
      <c r="A17" s="10"/>
      <c r="B17" s="10"/>
      <c r="C17" s="10"/>
      <c r="D17" s="13"/>
      <c r="E17" s="13"/>
      <c r="F17" s="13" t="s">
        <v>41</v>
      </c>
      <c r="G17" s="2"/>
      <c r="H17" s="10"/>
      <c r="I17" s="13" t="s">
        <v>41</v>
      </c>
      <c r="J17" s="2"/>
      <c r="K17" s="2"/>
      <c r="L17" s="11" t="s">
        <v>41</v>
      </c>
      <c r="M17" s="10"/>
      <c r="N17" s="10"/>
      <c r="O17" s="10"/>
      <c r="P17" s="2" t="s">
        <v>41</v>
      </c>
      <c r="Q17" s="12">
        <f>SUM(Q15:Q16)</f>
        <v>2613.4559999999997</v>
      </c>
    </row>
    <row r="18" spans="1:17" ht="18" customHeight="1">
      <c r="A18" s="16" t="s">
        <v>73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1:17" ht="18" customHeight="1">
      <c r="A19" s="10" t="s">
        <v>40</v>
      </c>
      <c r="B19" s="10" t="s">
        <v>60</v>
      </c>
      <c r="C19" s="10"/>
      <c r="D19" s="13">
        <v>0.8</v>
      </c>
      <c r="E19" s="13">
        <v>0.95</v>
      </c>
      <c r="F19" s="13">
        <f>D19*E19</f>
        <v>0.76</v>
      </c>
      <c r="G19" s="2">
        <v>1</v>
      </c>
      <c r="H19" s="10"/>
      <c r="I19" s="13">
        <f>F19*G19-H19</f>
        <v>0.76</v>
      </c>
      <c r="J19" s="2">
        <v>3</v>
      </c>
      <c r="K19" s="2">
        <v>21</v>
      </c>
      <c r="L19" s="11">
        <f>I19*J19*K19</f>
        <v>47.88</v>
      </c>
      <c r="M19" s="10"/>
      <c r="N19" s="10"/>
      <c r="O19" s="10"/>
      <c r="P19" s="2" t="s">
        <v>41</v>
      </c>
      <c r="Q19" s="12" t="s">
        <v>41</v>
      </c>
    </row>
    <row r="20" spans="1:17" ht="18" customHeight="1">
      <c r="A20" s="10" t="s">
        <v>42</v>
      </c>
      <c r="B20" s="10"/>
      <c r="C20" s="10"/>
      <c r="D20" s="13">
        <v>5</v>
      </c>
      <c r="E20" s="13">
        <v>4.25</v>
      </c>
      <c r="F20" s="13">
        <f>D20*E20</f>
        <v>21.25</v>
      </c>
      <c r="G20" s="2">
        <v>1</v>
      </c>
      <c r="H20" s="33">
        <f>I19</f>
        <v>0.76</v>
      </c>
      <c r="I20" s="13">
        <f>F20*G20-H20</f>
        <v>20.49</v>
      </c>
      <c r="J20" s="2">
        <v>0.6</v>
      </c>
      <c r="K20" s="2">
        <v>21</v>
      </c>
      <c r="L20" s="11">
        <f>I20*J20*K20</f>
        <v>258.174</v>
      </c>
      <c r="M20" s="10"/>
      <c r="N20" s="10"/>
      <c r="O20" s="10"/>
      <c r="P20" s="2" t="s">
        <v>41</v>
      </c>
      <c r="Q20" s="12" t="s">
        <v>41</v>
      </c>
    </row>
    <row r="21" spans="1:17" ht="18" customHeight="1">
      <c r="A21" s="10" t="s">
        <v>49</v>
      </c>
      <c r="B21" s="10"/>
      <c r="C21" s="10"/>
      <c r="D21" s="13"/>
      <c r="E21" s="13"/>
      <c r="F21" s="13">
        <v>9</v>
      </c>
      <c r="G21" s="2">
        <v>1</v>
      </c>
      <c r="H21" s="10"/>
      <c r="I21" s="13">
        <f>F21*G21-H21</f>
        <v>9</v>
      </c>
      <c r="J21" s="2">
        <v>0.47</v>
      </c>
      <c r="K21" s="2">
        <v>2</v>
      </c>
      <c r="L21" s="11">
        <f>I21*J21*K21</f>
        <v>8.459999999999999</v>
      </c>
      <c r="M21" s="10"/>
      <c r="N21" s="10"/>
      <c r="O21" s="10"/>
      <c r="P21" s="2" t="s">
        <v>41</v>
      </c>
      <c r="Q21" s="12" t="s">
        <v>41</v>
      </c>
    </row>
    <row r="22" spans="1:17" ht="18" customHeight="1">
      <c r="A22" s="10" t="s">
        <v>51</v>
      </c>
      <c r="B22" s="10"/>
      <c r="C22" s="10"/>
      <c r="D22" s="13"/>
      <c r="E22" s="13"/>
      <c r="F22" s="13">
        <v>9</v>
      </c>
      <c r="G22" s="2">
        <v>1</v>
      </c>
      <c r="H22" s="10"/>
      <c r="I22" s="13">
        <f>F22*G22-H22</f>
        <v>9</v>
      </c>
      <c r="J22" s="2">
        <v>0.38</v>
      </c>
      <c r="K22" s="2">
        <v>21</v>
      </c>
      <c r="L22" s="11">
        <f>I22*J22*K22</f>
        <v>71.82</v>
      </c>
      <c r="M22" s="10"/>
      <c r="N22" s="10"/>
      <c r="O22" s="10"/>
      <c r="P22" s="2" t="s">
        <v>41</v>
      </c>
      <c r="Q22" s="12" t="s">
        <v>41</v>
      </c>
    </row>
    <row r="23" spans="1:17" ht="18" customHeight="1">
      <c r="A23" s="10"/>
      <c r="B23" s="10"/>
      <c r="C23" s="10"/>
      <c r="D23" s="13"/>
      <c r="E23" s="13"/>
      <c r="F23" s="13" t="s">
        <v>41</v>
      </c>
      <c r="G23" s="2"/>
      <c r="H23" s="10"/>
      <c r="I23" s="13" t="s">
        <v>41</v>
      </c>
      <c r="J23" s="2"/>
      <c r="K23" s="2"/>
      <c r="L23" s="11">
        <f>SUM(L19:L22)</f>
        <v>386.33399999999995</v>
      </c>
      <c r="M23" s="10">
        <v>15</v>
      </c>
      <c r="N23" s="10">
        <v>0</v>
      </c>
      <c r="O23" s="10">
        <v>5</v>
      </c>
      <c r="P23" s="2">
        <f>1+0.01*(M23+N23+O23)</f>
        <v>1.2</v>
      </c>
      <c r="Q23" s="12">
        <f>L23*P23</f>
        <v>463.60079999999994</v>
      </c>
    </row>
    <row r="24" spans="1:17" ht="18" customHeight="1">
      <c r="A24" s="10" t="s">
        <v>41</v>
      </c>
      <c r="B24" s="10"/>
      <c r="C24" s="10"/>
      <c r="D24" s="13" t="s">
        <v>53</v>
      </c>
      <c r="E24" s="13" t="s">
        <v>41</v>
      </c>
      <c r="F24" s="13">
        <v>2.5</v>
      </c>
      <c r="G24" s="2" t="s">
        <v>54</v>
      </c>
      <c r="H24" s="10">
        <v>40</v>
      </c>
      <c r="I24" s="13" t="s">
        <v>54</v>
      </c>
      <c r="J24" s="2">
        <v>1.29</v>
      </c>
      <c r="K24" s="2" t="s">
        <v>54</v>
      </c>
      <c r="L24" s="13">
        <v>0.24</v>
      </c>
      <c r="M24" s="10" t="s">
        <v>54</v>
      </c>
      <c r="N24" s="10">
        <v>21</v>
      </c>
      <c r="O24" s="10"/>
      <c r="P24" s="2" t="s">
        <v>41</v>
      </c>
      <c r="Q24" s="12">
        <f>F24*H24*J24*L24*N24</f>
        <v>650.16</v>
      </c>
    </row>
    <row r="25" spans="1:17" ht="18" customHeight="1">
      <c r="A25" s="10"/>
      <c r="B25" s="10"/>
      <c r="C25" s="10"/>
      <c r="D25" s="13"/>
      <c r="E25" s="13"/>
      <c r="F25" s="13" t="s">
        <v>41</v>
      </c>
      <c r="G25" s="2"/>
      <c r="H25" s="10"/>
      <c r="I25" s="13" t="s">
        <v>41</v>
      </c>
      <c r="J25" s="2"/>
      <c r="K25" s="2"/>
      <c r="L25" s="11" t="s">
        <v>41</v>
      </c>
      <c r="M25" s="10"/>
      <c r="N25" s="10"/>
      <c r="O25" s="10"/>
      <c r="P25" s="2" t="s">
        <v>41</v>
      </c>
      <c r="Q25" s="12">
        <f>SUM(Q23:Q24)</f>
        <v>1113.7608</v>
      </c>
    </row>
    <row r="26" spans="1:17" ht="18" customHeight="1">
      <c r="A26" s="16" t="s">
        <v>77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ht="18" customHeight="1">
      <c r="A27" s="10" t="s">
        <v>43</v>
      </c>
      <c r="B27" s="10"/>
      <c r="C27" s="10"/>
      <c r="D27" s="13">
        <v>1</v>
      </c>
      <c r="E27" s="13">
        <v>2.2</v>
      </c>
      <c r="F27" s="13">
        <f>D27*E27</f>
        <v>2.2</v>
      </c>
      <c r="G27" s="2">
        <v>1</v>
      </c>
      <c r="H27" s="33" t="s">
        <v>41</v>
      </c>
      <c r="I27" s="13">
        <f>F27*G27</f>
        <v>2.2</v>
      </c>
      <c r="J27" s="2">
        <v>2</v>
      </c>
      <c r="K27" s="2">
        <v>8</v>
      </c>
      <c r="L27" s="11">
        <f>I27*J27*K27</f>
        <v>35.2</v>
      </c>
      <c r="M27" s="10"/>
      <c r="N27" s="10"/>
      <c r="O27" s="10"/>
      <c r="P27" s="2" t="s">
        <v>41</v>
      </c>
      <c r="Q27" s="12" t="s">
        <v>41</v>
      </c>
    </row>
    <row r="28" spans="1:17" ht="18" customHeight="1">
      <c r="A28" s="10" t="s">
        <v>44</v>
      </c>
      <c r="B28" s="10"/>
      <c r="C28" s="10"/>
      <c r="D28" s="13">
        <v>7</v>
      </c>
      <c r="E28" s="13">
        <v>4.25</v>
      </c>
      <c r="F28" s="13">
        <f>D28*E28</f>
        <v>29.75</v>
      </c>
      <c r="G28" s="2">
        <v>1</v>
      </c>
      <c r="H28" s="33">
        <f>I27</f>
        <v>2.2</v>
      </c>
      <c r="I28" s="13">
        <f>F28*G28-H28</f>
        <v>27.55</v>
      </c>
      <c r="J28" s="2">
        <v>1.6</v>
      </c>
      <c r="K28" s="2">
        <v>8</v>
      </c>
      <c r="L28" s="11">
        <f>I28*J28*K28</f>
        <v>352.64000000000004</v>
      </c>
      <c r="M28" s="10"/>
      <c r="N28" s="10"/>
      <c r="O28" s="10"/>
      <c r="P28" s="2" t="s">
        <v>41</v>
      </c>
      <c r="Q28" s="12" t="s">
        <v>41</v>
      </c>
    </row>
    <row r="29" spans="1:17" ht="18" customHeight="1">
      <c r="A29" s="10" t="s">
        <v>49</v>
      </c>
      <c r="B29" s="10"/>
      <c r="C29" s="10"/>
      <c r="D29" s="13"/>
      <c r="E29" s="13"/>
      <c r="F29" s="13">
        <v>6</v>
      </c>
      <c r="G29" s="2">
        <v>1</v>
      </c>
      <c r="H29" s="10"/>
      <c r="I29" s="13">
        <f>F29*G29-H29</f>
        <v>6</v>
      </c>
      <c r="J29" s="2">
        <v>0.47</v>
      </c>
      <c r="K29" s="2">
        <v>17</v>
      </c>
      <c r="L29" s="11">
        <f>I29*J29*K29</f>
        <v>47.94</v>
      </c>
      <c r="M29" s="10"/>
      <c r="N29" s="10"/>
      <c r="O29" s="10"/>
      <c r="P29" s="2" t="s">
        <v>41</v>
      </c>
      <c r="Q29" s="12" t="s">
        <v>41</v>
      </c>
    </row>
    <row r="30" spans="1:17" ht="18" customHeight="1">
      <c r="A30" s="10" t="s">
        <v>51</v>
      </c>
      <c r="B30" s="10"/>
      <c r="C30" s="10"/>
      <c r="D30" s="13"/>
      <c r="E30" s="13"/>
      <c r="F30" s="13">
        <v>6</v>
      </c>
      <c r="G30" s="2">
        <v>1</v>
      </c>
      <c r="H30" s="10"/>
      <c r="I30" s="13">
        <f>F30*G30-H30</f>
        <v>6</v>
      </c>
      <c r="J30" s="2">
        <v>0.38</v>
      </c>
      <c r="K30" s="2">
        <v>29</v>
      </c>
      <c r="L30" s="11">
        <f>I30*J30*K30</f>
        <v>66.12</v>
      </c>
      <c r="M30" s="10"/>
      <c r="N30" s="10"/>
      <c r="O30" s="10"/>
      <c r="P30" s="2" t="s">
        <v>41</v>
      </c>
      <c r="Q30" s="12" t="s">
        <v>41</v>
      </c>
    </row>
    <row r="31" spans="1:17" ht="18" customHeight="1">
      <c r="A31" s="10"/>
      <c r="B31" s="10"/>
      <c r="C31" s="10"/>
      <c r="D31" s="13"/>
      <c r="E31" s="13"/>
      <c r="F31" s="13" t="s">
        <v>41</v>
      </c>
      <c r="G31" s="2"/>
      <c r="H31" s="10"/>
      <c r="I31" s="13" t="s">
        <v>41</v>
      </c>
      <c r="J31" s="2"/>
      <c r="K31" s="2"/>
      <c r="L31" s="11">
        <f>SUM(L27:L30)</f>
        <v>501.90000000000003</v>
      </c>
      <c r="M31" s="10">
        <v>15</v>
      </c>
      <c r="N31" s="10">
        <v>0</v>
      </c>
      <c r="O31" s="10">
        <v>5</v>
      </c>
      <c r="P31" s="2">
        <f>1+0.01*(M31+N31+O31)</f>
        <v>1.2</v>
      </c>
      <c r="Q31" s="12">
        <f>L31*P31</f>
        <v>602.28</v>
      </c>
    </row>
    <row r="32" spans="1:17" ht="18" customHeight="1">
      <c r="A32" s="10" t="s">
        <v>41</v>
      </c>
      <c r="B32" s="10"/>
      <c r="C32" s="10"/>
      <c r="D32" s="13" t="s">
        <v>53</v>
      </c>
      <c r="E32" s="13" t="s">
        <v>41</v>
      </c>
      <c r="F32" s="13">
        <v>2.5</v>
      </c>
      <c r="G32" s="2" t="s">
        <v>54</v>
      </c>
      <c r="H32" s="10">
        <v>25</v>
      </c>
      <c r="I32" s="13" t="s">
        <v>54</v>
      </c>
      <c r="J32" s="2">
        <v>1.29</v>
      </c>
      <c r="K32" s="2" t="s">
        <v>54</v>
      </c>
      <c r="L32" s="13">
        <v>0.24</v>
      </c>
      <c r="M32" s="10" t="s">
        <v>54</v>
      </c>
      <c r="N32" s="10">
        <v>4</v>
      </c>
      <c r="O32" s="10"/>
      <c r="P32" s="2" t="s">
        <v>41</v>
      </c>
      <c r="Q32" s="12">
        <f>F32*H32*J32*L32*N32</f>
        <v>77.39999999999999</v>
      </c>
    </row>
    <row r="33" spans="1:17" ht="18" customHeight="1">
      <c r="A33" s="10"/>
      <c r="B33" s="10"/>
      <c r="C33" s="10"/>
      <c r="D33" s="13"/>
      <c r="E33" s="13"/>
      <c r="F33" s="13" t="s">
        <v>41</v>
      </c>
      <c r="G33" s="2"/>
      <c r="H33" s="10"/>
      <c r="I33" s="13" t="s">
        <v>41</v>
      </c>
      <c r="J33" s="2"/>
      <c r="K33" s="2"/>
      <c r="L33" s="11" t="s">
        <v>41</v>
      </c>
      <c r="M33" s="10"/>
      <c r="N33" s="10"/>
      <c r="O33" s="10"/>
      <c r="P33" s="2" t="s">
        <v>41</v>
      </c>
      <c r="Q33" s="12">
        <f>SUM(Q31:Q32)</f>
        <v>679.68</v>
      </c>
    </row>
  </sheetData>
  <mergeCells count="12">
    <mergeCell ref="A26:Q26"/>
    <mergeCell ref="O3:P3"/>
    <mergeCell ref="A8:Q8"/>
    <mergeCell ref="A1:E3"/>
    <mergeCell ref="A18:Q18"/>
    <mergeCell ref="F1:N3"/>
    <mergeCell ref="A4:C4"/>
    <mergeCell ref="D4:H4"/>
    <mergeCell ref="I4:L4"/>
    <mergeCell ref="M4:P4"/>
    <mergeCell ref="O1:P1"/>
    <mergeCell ref="O2:P2"/>
  </mergeCells>
  <printOptions/>
  <pageMargins left="0.4" right="0.37" top="1" bottom="0.51" header="0.5" footer="0.5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8" sqref="A18:Q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00390625" style="0" customWidth="1"/>
    <col min="4" max="4" width="5.28125" style="0" customWidth="1"/>
    <col min="5" max="5" width="5.7109375" style="0" customWidth="1"/>
    <col min="6" max="6" width="6.28125" style="0" customWidth="1"/>
    <col min="7" max="7" width="2.7109375" style="0" customWidth="1"/>
    <col min="8" max="8" width="5.8515625" style="0" customWidth="1"/>
    <col min="9" max="9" width="7.7109375" style="0" customWidth="1"/>
    <col min="10" max="10" width="5.00390625" style="0" customWidth="1"/>
    <col min="11" max="11" width="5.57421875" style="0" customWidth="1"/>
    <col min="12" max="12" width="11.28125" style="0" customWidth="1"/>
    <col min="13" max="13" width="3.7109375" style="0" customWidth="1"/>
    <col min="14" max="14" width="3.57421875" style="0" customWidth="1"/>
    <col min="15" max="15" width="4.28125" style="0" customWidth="1"/>
    <col min="16" max="16" width="5.140625" style="0" customWidth="1"/>
    <col min="17" max="17" width="12.140625" style="0" customWidth="1"/>
  </cols>
  <sheetData>
    <row r="1" spans="1:17" ht="18" customHeight="1">
      <c r="A1" s="19"/>
      <c r="B1" s="19"/>
      <c r="C1" s="19"/>
      <c r="D1" s="19"/>
      <c r="E1" s="19"/>
      <c r="F1" s="20" t="s">
        <v>57</v>
      </c>
      <c r="G1" s="21"/>
      <c r="H1" s="21"/>
      <c r="I1" s="21"/>
      <c r="J1" s="21"/>
      <c r="K1" s="21"/>
      <c r="L1" s="21"/>
      <c r="M1" s="21"/>
      <c r="N1" s="22"/>
      <c r="O1" s="31" t="s">
        <v>45</v>
      </c>
      <c r="P1" s="32"/>
      <c r="Q1" s="1">
        <v>6</v>
      </c>
    </row>
    <row r="2" spans="1:18" ht="18" customHeight="1">
      <c r="A2" s="19"/>
      <c r="B2" s="19"/>
      <c r="C2" s="19"/>
      <c r="D2" s="19"/>
      <c r="E2" s="19"/>
      <c r="F2" s="23"/>
      <c r="G2" s="24"/>
      <c r="H2" s="24"/>
      <c r="I2" s="24"/>
      <c r="J2" s="24"/>
      <c r="K2" s="24"/>
      <c r="L2" s="24"/>
      <c r="M2" s="24"/>
      <c r="N2" s="25"/>
      <c r="O2" s="31" t="s">
        <v>46</v>
      </c>
      <c r="P2" s="32"/>
      <c r="Q2" s="15" t="s">
        <v>58</v>
      </c>
      <c r="R2" t="s">
        <v>41</v>
      </c>
    </row>
    <row r="3" spans="1:17" ht="12.75">
      <c r="A3" s="19"/>
      <c r="B3" s="19"/>
      <c r="C3" s="19"/>
      <c r="D3" s="19"/>
      <c r="E3" s="19"/>
      <c r="F3" s="26"/>
      <c r="G3" s="27"/>
      <c r="H3" s="27"/>
      <c r="I3" s="27"/>
      <c r="J3" s="27"/>
      <c r="K3" s="27"/>
      <c r="L3" s="27"/>
      <c r="M3" s="27"/>
      <c r="N3" s="28"/>
      <c r="O3" s="31" t="s">
        <v>47</v>
      </c>
      <c r="P3" s="32"/>
      <c r="Q3" s="14" t="s">
        <v>41</v>
      </c>
    </row>
    <row r="4" spans="1:17" ht="30" customHeight="1">
      <c r="A4" s="29" t="s">
        <v>0</v>
      </c>
      <c r="B4" s="30"/>
      <c r="C4" s="30"/>
      <c r="D4" s="30" t="s">
        <v>3</v>
      </c>
      <c r="E4" s="30"/>
      <c r="F4" s="30"/>
      <c r="G4" s="30"/>
      <c r="H4" s="30"/>
      <c r="I4" s="30" t="s">
        <v>1</v>
      </c>
      <c r="J4" s="30"/>
      <c r="K4" s="30"/>
      <c r="L4" s="30"/>
      <c r="M4" s="30" t="s">
        <v>2</v>
      </c>
      <c r="N4" s="30"/>
      <c r="O4" s="30"/>
      <c r="P4" s="30"/>
      <c r="Q4" s="1"/>
    </row>
    <row r="5" spans="1:17" ht="71.2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3" t="s">
        <v>10</v>
      </c>
      <c r="H5" s="3" t="s">
        <v>11</v>
      </c>
      <c r="I5" s="5" t="s">
        <v>12</v>
      </c>
      <c r="J5" s="5" t="s">
        <v>13</v>
      </c>
      <c r="K5" s="3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</row>
    <row r="6" spans="1:17" ht="12.75">
      <c r="A6" s="6"/>
      <c r="B6" s="6"/>
      <c r="C6" s="6"/>
      <c r="D6" s="6"/>
      <c r="E6" s="6"/>
      <c r="F6" s="6" t="s">
        <v>21</v>
      </c>
      <c r="G6" s="6"/>
      <c r="H6" s="6"/>
      <c r="I6" s="6"/>
      <c r="J6" s="7" t="s">
        <v>22</v>
      </c>
      <c r="K6" s="7" t="s">
        <v>25</v>
      </c>
      <c r="L6" s="7" t="s">
        <v>23</v>
      </c>
      <c r="M6" s="6" t="s">
        <v>24</v>
      </c>
      <c r="N6" s="7" t="s">
        <v>26</v>
      </c>
      <c r="O6" s="7" t="s">
        <v>27</v>
      </c>
      <c r="P6" s="7" t="s">
        <v>28</v>
      </c>
      <c r="Q6" s="7" t="s">
        <v>29</v>
      </c>
    </row>
    <row r="7" spans="1:17" ht="63.75">
      <c r="A7" s="6"/>
      <c r="B7" s="6"/>
      <c r="C7" s="2" t="s">
        <v>30</v>
      </c>
      <c r="D7" s="2" t="s">
        <v>31</v>
      </c>
      <c r="E7" s="2" t="s">
        <v>31</v>
      </c>
      <c r="F7" s="2" t="s">
        <v>32</v>
      </c>
      <c r="G7" s="2" t="s">
        <v>33</v>
      </c>
      <c r="H7" s="2" t="s">
        <v>32</v>
      </c>
      <c r="I7" s="2" t="s">
        <v>32</v>
      </c>
      <c r="J7" s="8" t="s">
        <v>37</v>
      </c>
      <c r="K7" s="2" t="s">
        <v>35</v>
      </c>
      <c r="L7" s="8" t="s">
        <v>36</v>
      </c>
      <c r="M7" s="2" t="s">
        <v>38</v>
      </c>
      <c r="N7" s="2" t="s">
        <v>38</v>
      </c>
      <c r="O7" s="2" t="s">
        <v>38</v>
      </c>
      <c r="P7" s="2" t="s">
        <v>39</v>
      </c>
      <c r="Q7" s="9" t="s">
        <v>34</v>
      </c>
    </row>
    <row r="8" spans="1:17" ht="18" customHeight="1">
      <c r="A8" s="16" t="s">
        <v>76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" customHeight="1">
      <c r="A9" s="10" t="s">
        <v>40</v>
      </c>
      <c r="B9" s="10" t="s">
        <v>60</v>
      </c>
      <c r="C9" s="10"/>
      <c r="D9" s="13">
        <v>0.8</v>
      </c>
      <c r="E9" s="13">
        <v>0.95</v>
      </c>
      <c r="F9" s="13">
        <f>D9*E9</f>
        <v>0.76</v>
      </c>
      <c r="G9" s="2">
        <v>1</v>
      </c>
      <c r="H9" s="10"/>
      <c r="I9" s="13">
        <f>F9*G9-H9</f>
        <v>0.76</v>
      </c>
      <c r="J9" s="2">
        <v>3</v>
      </c>
      <c r="K9" s="2">
        <v>25</v>
      </c>
      <c r="L9" s="11">
        <f>I9*J9*K9</f>
        <v>57.00000000000001</v>
      </c>
      <c r="M9" s="10"/>
      <c r="N9" s="10"/>
      <c r="O9" s="10"/>
      <c r="P9" s="2" t="s">
        <v>41</v>
      </c>
      <c r="Q9" s="12" t="s">
        <v>41</v>
      </c>
    </row>
    <row r="10" spans="1:17" ht="18" customHeight="1">
      <c r="A10" s="10" t="s">
        <v>42</v>
      </c>
      <c r="B10" s="10"/>
      <c r="C10" s="10"/>
      <c r="D10" s="13">
        <v>4.5</v>
      </c>
      <c r="E10" s="13">
        <v>4.25</v>
      </c>
      <c r="F10" s="13">
        <f>D10*E10</f>
        <v>19.125</v>
      </c>
      <c r="G10" s="2">
        <v>1</v>
      </c>
      <c r="H10" s="33">
        <f>I9</f>
        <v>0.76</v>
      </c>
      <c r="I10" s="13">
        <f>F10*G10-H10</f>
        <v>18.365</v>
      </c>
      <c r="J10" s="2">
        <v>0.6</v>
      </c>
      <c r="K10" s="2">
        <v>25</v>
      </c>
      <c r="L10" s="11">
        <f>I10*J10*K10</f>
        <v>275.47499999999997</v>
      </c>
      <c r="M10" s="10"/>
      <c r="N10" s="10"/>
      <c r="O10" s="10"/>
      <c r="P10" s="2" t="s">
        <v>41</v>
      </c>
      <c r="Q10" s="12" t="s">
        <v>41</v>
      </c>
    </row>
    <row r="11" spans="1:17" ht="18" customHeight="1">
      <c r="A11" s="10" t="s">
        <v>43</v>
      </c>
      <c r="B11" s="10"/>
      <c r="C11" s="10"/>
      <c r="D11" s="13">
        <v>1</v>
      </c>
      <c r="E11" s="13">
        <v>2.2</v>
      </c>
      <c r="F11" s="13">
        <f>D11*E11</f>
        <v>2.2</v>
      </c>
      <c r="G11" s="2">
        <v>1</v>
      </c>
      <c r="H11" s="33" t="s">
        <v>41</v>
      </c>
      <c r="I11" s="13">
        <f>F11*G11</f>
        <v>2.2</v>
      </c>
      <c r="J11" s="2">
        <v>2</v>
      </c>
      <c r="K11" s="2">
        <v>4</v>
      </c>
      <c r="L11" s="11">
        <f>I11*J11*K11</f>
        <v>17.6</v>
      </c>
      <c r="M11" s="10"/>
      <c r="N11" s="10"/>
      <c r="O11" s="10"/>
      <c r="P11" s="2" t="s">
        <v>41</v>
      </c>
      <c r="Q11" s="12" t="s">
        <v>41</v>
      </c>
    </row>
    <row r="12" spans="1:17" ht="18" customHeight="1">
      <c r="A12" s="10" t="s">
        <v>44</v>
      </c>
      <c r="B12" s="10"/>
      <c r="C12" s="10"/>
      <c r="D12" s="13">
        <v>20</v>
      </c>
      <c r="E12" s="13">
        <v>4.25</v>
      </c>
      <c r="F12" s="13">
        <f>D12*E12</f>
        <v>85</v>
      </c>
      <c r="G12" s="2">
        <v>1</v>
      </c>
      <c r="H12" s="33">
        <f>I11</f>
        <v>2.2</v>
      </c>
      <c r="I12" s="13">
        <f>F12*G12-H12</f>
        <v>82.8</v>
      </c>
      <c r="J12" s="2">
        <v>1.6</v>
      </c>
      <c r="K12" s="2">
        <v>4</v>
      </c>
      <c r="L12" s="11">
        <f>I12*J12*K12</f>
        <v>529.92</v>
      </c>
      <c r="M12" s="10"/>
      <c r="N12" s="10"/>
      <c r="O12" s="10"/>
      <c r="P12" s="2" t="s">
        <v>41</v>
      </c>
      <c r="Q12" s="12" t="s">
        <v>41</v>
      </c>
    </row>
    <row r="13" spans="1:17" ht="18" customHeight="1">
      <c r="A13" s="10" t="s">
        <v>49</v>
      </c>
      <c r="B13" s="10"/>
      <c r="C13" s="10"/>
      <c r="D13" s="13"/>
      <c r="E13" s="13"/>
      <c r="F13" s="13">
        <v>16</v>
      </c>
      <c r="G13" s="2">
        <v>1</v>
      </c>
      <c r="H13" s="10"/>
      <c r="I13" s="13">
        <f>F13*G13-H13</f>
        <v>16</v>
      </c>
      <c r="J13" s="2">
        <v>0.47</v>
      </c>
      <c r="K13" s="2">
        <v>13</v>
      </c>
      <c r="L13" s="11">
        <f>I13*J13*K13</f>
        <v>97.75999999999999</v>
      </c>
      <c r="M13" s="10"/>
      <c r="N13" s="10"/>
      <c r="O13" s="10"/>
      <c r="P13" s="2" t="s">
        <v>41</v>
      </c>
      <c r="Q13" s="12" t="s">
        <v>41</v>
      </c>
    </row>
    <row r="14" spans="1:17" ht="18" customHeight="1">
      <c r="A14" s="10" t="s">
        <v>51</v>
      </c>
      <c r="B14" s="10"/>
      <c r="C14" s="10"/>
      <c r="D14" s="13"/>
      <c r="E14" s="13"/>
      <c r="F14" s="13">
        <v>16</v>
      </c>
      <c r="G14" s="2">
        <v>1</v>
      </c>
      <c r="H14" s="10"/>
      <c r="I14" s="13">
        <f>F14*G14-H14</f>
        <v>16</v>
      </c>
      <c r="J14" s="2">
        <v>0.38</v>
      </c>
      <c r="K14" s="2">
        <v>25</v>
      </c>
      <c r="L14" s="11">
        <f>I14*J14*K14</f>
        <v>152</v>
      </c>
      <c r="M14" s="10"/>
      <c r="N14" s="10"/>
      <c r="O14" s="10"/>
      <c r="P14" s="2" t="s">
        <v>41</v>
      </c>
      <c r="Q14" s="12" t="s">
        <v>41</v>
      </c>
    </row>
    <row r="15" spans="1:17" ht="18" customHeight="1">
      <c r="A15" s="10"/>
      <c r="B15" s="10"/>
      <c r="C15" s="10"/>
      <c r="D15" s="13"/>
      <c r="E15" s="13"/>
      <c r="F15" s="13" t="s">
        <v>41</v>
      </c>
      <c r="G15" s="2"/>
      <c r="H15" s="10"/>
      <c r="I15" s="13" t="s">
        <v>41</v>
      </c>
      <c r="J15" s="2"/>
      <c r="K15" s="2"/>
      <c r="L15" s="11">
        <f>SUM(L9:L14)</f>
        <v>1129.7549999999999</v>
      </c>
      <c r="M15" s="10">
        <v>15</v>
      </c>
      <c r="N15" s="10">
        <v>0</v>
      </c>
      <c r="O15" s="10">
        <v>5</v>
      </c>
      <c r="P15" s="2">
        <f>1+0.01*(M15+N15+O15)</f>
        <v>1.2</v>
      </c>
      <c r="Q15" s="12">
        <f>L15*P15</f>
        <v>1355.706</v>
      </c>
    </row>
    <row r="16" spans="1:17" ht="18" customHeight="1">
      <c r="A16" s="10" t="s">
        <v>41</v>
      </c>
      <c r="B16" s="10"/>
      <c r="C16" s="10"/>
      <c r="D16" s="13" t="s">
        <v>53</v>
      </c>
      <c r="E16" s="13" t="s">
        <v>41</v>
      </c>
      <c r="F16" s="13">
        <v>2.5</v>
      </c>
      <c r="G16" s="2" t="s">
        <v>54</v>
      </c>
      <c r="H16" s="10">
        <v>65</v>
      </c>
      <c r="I16" s="13" t="s">
        <v>54</v>
      </c>
      <c r="J16" s="2">
        <v>1.29</v>
      </c>
      <c r="K16" s="2" t="s">
        <v>54</v>
      </c>
      <c r="L16" s="13">
        <v>0.24</v>
      </c>
      <c r="M16" s="10" t="s">
        <v>54</v>
      </c>
      <c r="N16" s="10">
        <v>25</v>
      </c>
      <c r="O16" s="10"/>
      <c r="P16" s="2" t="s">
        <v>41</v>
      </c>
      <c r="Q16" s="12">
        <f>F16*H16*J16*L16*N16</f>
        <v>1257.7499999999998</v>
      </c>
    </row>
    <row r="17" spans="1:17" ht="18" customHeight="1">
      <c r="A17" s="10"/>
      <c r="B17" s="10"/>
      <c r="C17" s="10"/>
      <c r="D17" s="13"/>
      <c r="E17" s="13"/>
      <c r="F17" s="13" t="s">
        <v>41</v>
      </c>
      <c r="G17" s="2"/>
      <c r="H17" s="10"/>
      <c r="I17" s="13" t="s">
        <v>41</v>
      </c>
      <c r="J17" s="2"/>
      <c r="K17" s="2"/>
      <c r="L17" s="11" t="s">
        <v>41</v>
      </c>
      <c r="M17" s="10"/>
      <c r="N17" s="10"/>
      <c r="O17" s="10"/>
      <c r="P17" s="2" t="s">
        <v>41</v>
      </c>
      <c r="Q17" s="12">
        <f>SUM(Q15:Q16)</f>
        <v>2613.4559999999997</v>
      </c>
    </row>
    <row r="18" spans="1:17" ht="18" customHeight="1">
      <c r="A18" s="16" t="s">
        <v>74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1:17" ht="18" customHeight="1">
      <c r="A19" s="10" t="s">
        <v>40</v>
      </c>
      <c r="B19" s="10" t="s">
        <v>60</v>
      </c>
      <c r="C19" s="10"/>
      <c r="D19" s="13">
        <v>0.8</v>
      </c>
      <c r="E19" s="13">
        <v>0.95</v>
      </c>
      <c r="F19" s="13">
        <f>D19*E19</f>
        <v>0.76</v>
      </c>
      <c r="G19" s="2">
        <v>1</v>
      </c>
      <c r="H19" s="10"/>
      <c r="I19" s="13">
        <f>F19*G19-H19</f>
        <v>0.76</v>
      </c>
      <c r="J19" s="2">
        <v>3</v>
      </c>
      <c r="K19" s="2">
        <v>21</v>
      </c>
      <c r="L19" s="11">
        <f>I19*J19*K19</f>
        <v>47.88</v>
      </c>
      <c r="M19" s="10"/>
      <c r="N19" s="10"/>
      <c r="O19" s="10"/>
      <c r="P19" s="2" t="s">
        <v>41</v>
      </c>
      <c r="Q19" s="12" t="s">
        <v>41</v>
      </c>
    </row>
    <row r="20" spans="1:17" ht="18" customHeight="1">
      <c r="A20" s="10" t="s">
        <v>42</v>
      </c>
      <c r="B20" s="10"/>
      <c r="C20" s="10"/>
      <c r="D20" s="13">
        <v>5</v>
      </c>
      <c r="E20" s="13">
        <v>4.25</v>
      </c>
      <c r="F20" s="13">
        <f>D20*E20</f>
        <v>21.25</v>
      </c>
      <c r="G20" s="2">
        <v>1</v>
      </c>
      <c r="H20" s="33">
        <f>I19</f>
        <v>0.76</v>
      </c>
      <c r="I20" s="13">
        <f>F20*G20-H20</f>
        <v>20.49</v>
      </c>
      <c r="J20" s="2">
        <v>0.6</v>
      </c>
      <c r="K20" s="2">
        <v>21</v>
      </c>
      <c r="L20" s="11">
        <f>I20*J20*K20</f>
        <v>258.174</v>
      </c>
      <c r="M20" s="10"/>
      <c r="N20" s="10"/>
      <c r="O20" s="10"/>
      <c r="P20" s="2" t="s">
        <v>41</v>
      </c>
      <c r="Q20" s="12" t="s">
        <v>41</v>
      </c>
    </row>
    <row r="21" spans="1:17" ht="18" customHeight="1">
      <c r="A21" s="10" t="s">
        <v>49</v>
      </c>
      <c r="B21" s="10"/>
      <c r="C21" s="10"/>
      <c r="D21" s="13"/>
      <c r="E21" s="13"/>
      <c r="F21" s="13">
        <v>9</v>
      </c>
      <c r="G21" s="2">
        <v>1</v>
      </c>
      <c r="H21" s="10"/>
      <c r="I21" s="13">
        <f>F21*G21-H21</f>
        <v>9</v>
      </c>
      <c r="J21" s="2">
        <v>0.47</v>
      </c>
      <c r="K21" s="2">
        <v>2</v>
      </c>
      <c r="L21" s="11">
        <f>I21*J21*K21</f>
        <v>8.459999999999999</v>
      </c>
      <c r="M21" s="10"/>
      <c r="N21" s="10"/>
      <c r="O21" s="10"/>
      <c r="P21" s="2" t="s">
        <v>41</v>
      </c>
      <c r="Q21" s="12" t="s">
        <v>41</v>
      </c>
    </row>
    <row r="22" spans="1:17" ht="18" customHeight="1">
      <c r="A22" s="10" t="s">
        <v>51</v>
      </c>
      <c r="B22" s="10"/>
      <c r="C22" s="10"/>
      <c r="D22" s="13"/>
      <c r="E22" s="13"/>
      <c r="F22" s="13">
        <v>9</v>
      </c>
      <c r="G22" s="2">
        <v>1</v>
      </c>
      <c r="H22" s="10"/>
      <c r="I22" s="13">
        <f>F22*G22-H22</f>
        <v>9</v>
      </c>
      <c r="J22" s="2">
        <v>0.38</v>
      </c>
      <c r="K22" s="2">
        <v>21</v>
      </c>
      <c r="L22" s="11">
        <f>I22*J22*K22</f>
        <v>71.82</v>
      </c>
      <c r="M22" s="10"/>
      <c r="N22" s="10"/>
      <c r="O22" s="10"/>
      <c r="P22" s="2" t="s">
        <v>41</v>
      </c>
      <c r="Q22" s="12" t="s">
        <v>41</v>
      </c>
    </row>
    <row r="23" spans="1:17" ht="18" customHeight="1">
      <c r="A23" s="10"/>
      <c r="B23" s="10"/>
      <c r="C23" s="10"/>
      <c r="D23" s="13"/>
      <c r="E23" s="13"/>
      <c r="F23" s="13" t="s">
        <v>41</v>
      </c>
      <c r="G23" s="2"/>
      <c r="H23" s="10"/>
      <c r="I23" s="13" t="s">
        <v>41</v>
      </c>
      <c r="J23" s="2"/>
      <c r="K23" s="2"/>
      <c r="L23" s="11">
        <f>SUM(L19:L22)</f>
        <v>386.33399999999995</v>
      </c>
      <c r="M23" s="10">
        <v>15</v>
      </c>
      <c r="N23" s="10">
        <v>0</v>
      </c>
      <c r="O23" s="10">
        <v>5</v>
      </c>
      <c r="P23" s="2">
        <f>1+0.01*(M23+N23+O23)</f>
        <v>1.2</v>
      </c>
      <c r="Q23" s="12">
        <f>L23*P23</f>
        <v>463.60079999999994</v>
      </c>
    </row>
    <row r="24" spans="1:17" ht="18" customHeight="1">
      <c r="A24" s="10" t="s">
        <v>41</v>
      </c>
      <c r="B24" s="10"/>
      <c r="C24" s="10"/>
      <c r="D24" s="13" t="s">
        <v>53</v>
      </c>
      <c r="E24" s="13" t="s">
        <v>41</v>
      </c>
      <c r="F24" s="13">
        <v>2.5</v>
      </c>
      <c r="G24" s="2" t="s">
        <v>54</v>
      </c>
      <c r="H24" s="10">
        <v>40</v>
      </c>
      <c r="I24" s="13" t="s">
        <v>54</v>
      </c>
      <c r="J24" s="2">
        <v>1.29</v>
      </c>
      <c r="K24" s="2" t="s">
        <v>54</v>
      </c>
      <c r="L24" s="13">
        <v>0.24</v>
      </c>
      <c r="M24" s="10" t="s">
        <v>54</v>
      </c>
      <c r="N24" s="10">
        <v>21</v>
      </c>
      <c r="O24" s="10"/>
      <c r="P24" s="2" t="s">
        <v>41</v>
      </c>
      <c r="Q24" s="12">
        <f>F24*H24*J24*L24*N24</f>
        <v>650.16</v>
      </c>
    </row>
    <row r="25" spans="1:17" ht="18" customHeight="1">
      <c r="A25" s="10"/>
      <c r="B25" s="10"/>
      <c r="C25" s="10"/>
      <c r="D25" s="13"/>
      <c r="E25" s="13"/>
      <c r="F25" s="13" t="s">
        <v>41</v>
      </c>
      <c r="G25" s="2"/>
      <c r="H25" s="10"/>
      <c r="I25" s="13" t="s">
        <v>41</v>
      </c>
      <c r="J25" s="2"/>
      <c r="K25" s="2"/>
      <c r="L25" s="11" t="s">
        <v>41</v>
      </c>
      <c r="M25" s="10"/>
      <c r="N25" s="10"/>
      <c r="O25" s="10"/>
      <c r="P25" s="2" t="s">
        <v>41</v>
      </c>
      <c r="Q25" s="12">
        <f>SUM(Q23:Q24)</f>
        <v>1113.7608</v>
      </c>
    </row>
    <row r="26" spans="1:17" ht="18" customHeight="1">
      <c r="A26" s="16" t="s">
        <v>75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ht="18" customHeight="1">
      <c r="A27" s="10" t="s">
        <v>43</v>
      </c>
      <c r="B27" s="10"/>
      <c r="C27" s="10"/>
      <c r="D27" s="13">
        <v>1</v>
      </c>
      <c r="E27" s="13">
        <v>2.2</v>
      </c>
      <c r="F27" s="13">
        <f>D27*E27</f>
        <v>2.2</v>
      </c>
      <c r="G27" s="2">
        <v>1</v>
      </c>
      <c r="H27" s="33" t="s">
        <v>41</v>
      </c>
      <c r="I27" s="13">
        <f>F27*G27</f>
        <v>2.2</v>
      </c>
      <c r="J27" s="2">
        <v>2</v>
      </c>
      <c r="K27" s="2">
        <v>8</v>
      </c>
      <c r="L27" s="11">
        <f>I27*J27*K27</f>
        <v>35.2</v>
      </c>
      <c r="M27" s="10"/>
      <c r="N27" s="10"/>
      <c r="O27" s="10"/>
      <c r="P27" s="2" t="s">
        <v>41</v>
      </c>
      <c r="Q27" s="12" t="s">
        <v>41</v>
      </c>
    </row>
    <row r="28" spans="1:17" ht="18" customHeight="1">
      <c r="A28" s="10" t="s">
        <v>44</v>
      </c>
      <c r="B28" s="10"/>
      <c r="C28" s="10"/>
      <c r="D28" s="13">
        <v>7</v>
      </c>
      <c r="E28" s="13">
        <v>4.25</v>
      </c>
      <c r="F28" s="13">
        <f>D28*E28</f>
        <v>29.75</v>
      </c>
      <c r="G28" s="2">
        <v>1</v>
      </c>
      <c r="H28" s="33">
        <f>I27</f>
        <v>2.2</v>
      </c>
      <c r="I28" s="13">
        <f>F28*G28-H28</f>
        <v>27.55</v>
      </c>
      <c r="J28" s="2">
        <v>1.6</v>
      </c>
      <c r="K28" s="2">
        <v>8</v>
      </c>
      <c r="L28" s="11">
        <f>I28*J28*K28</f>
        <v>352.64000000000004</v>
      </c>
      <c r="M28" s="10"/>
      <c r="N28" s="10"/>
      <c r="O28" s="10"/>
      <c r="P28" s="2" t="s">
        <v>41</v>
      </c>
      <c r="Q28" s="12" t="s">
        <v>41</v>
      </c>
    </row>
    <row r="29" spans="1:17" ht="18" customHeight="1">
      <c r="A29" s="10" t="s">
        <v>49</v>
      </c>
      <c r="B29" s="10"/>
      <c r="C29" s="10"/>
      <c r="D29" s="13"/>
      <c r="E29" s="13"/>
      <c r="F29" s="13">
        <v>6</v>
      </c>
      <c r="G29" s="2">
        <v>1</v>
      </c>
      <c r="H29" s="10"/>
      <c r="I29" s="13">
        <f>F29*G29-H29</f>
        <v>6</v>
      </c>
      <c r="J29" s="2">
        <v>0.47</v>
      </c>
      <c r="K29" s="2">
        <v>17</v>
      </c>
      <c r="L29" s="11">
        <f>I29*J29*K29</f>
        <v>47.94</v>
      </c>
      <c r="M29" s="10"/>
      <c r="N29" s="10"/>
      <c r="O29" s="10"/>
      <c r="P29" s="2" t="s">
        <v>41</v>
      </c>
      <c r="Q29" s="12" t="s">
        <v>41</v>
      </c>
    </row>
    <row r="30" spans="1:17" ht="18" customHeight="1">
      <c r="A30" s="10" t="s">
        <v>51</v>
      </c>
      <c r="B30" s="10"/>
      <c r="C30" s="10"/>
      <c r="D30" s="13"/>
      <c r="E30" s="13"/>
      <c r="F30" s="13">
        <v>6</v>
      </c>
      <c r="G30" s="2">
        <v>1</v>
      </c>
      <c r="H30" s="10"/>
      <c r="I30" s="13">
        <f>F30*G30-H30</f>
        <v>6</v>
      </c>
      <c r="J30" s="2">
        <v>0.38</v>
      </c>
      <c r="K30" s="2">
        <v>29</v>
      </c>
      <c r="L30" s="11">
        <f>I30*J30*K30</f>
        <v>66.12</v>
      </c>
      <c r="M30" s="10"/>
      <c r="N30" s="10"/>
      <c r="O30" s="10"/>
      <c r="P30" s="2" t="s">
        <v>41</v>
      </c>
      <c r="Q30" s="12" t="s">
        <v>41</v>
      </c>
    </row>
    <row r="31" spans="1:17" ht="18" customHeight="1">
      <c r="A31" s="10"/>
      <c r="B31" s="10"/>
      <c r="C31" s="10"/>
      <c r="D31" s="13"/>
      <c r="E31" s="13"/>
      <c r="F31" s="13" t="s">
        <v>41</v>
      </c>
      <c r="G31" s="2"/>
      <c r="H31" s="10"/>
      <c r="I31" s="13" t="s">
        <v>41</v>
      </c>
      <c r="J31" s="2"/>
      <c r="K31" s="2"/>
      <c r="L31" s="11">
        <f>SUM(L27:L30)</f>
        <v>501.90000000000003</v>
      </c>
      <c r="M31" s="10">
        <v>15</v>
      </c>
      <c r="N31" s="10">
        <v>0</v>
      </c>
      <c r="O31" s="10">
        <v>5</v>
      </c>
      <c r="P31" s="2">
        <f>1+0.01*(M31+N31+O31)</f>
        <v>1.2</v>
      </c>
      <c r="Q31" s="12">
        <f>L31*P31</f>
        <v>602.28</v>
      </c>
    </row>
    <row r="32" spans="1:17" ht="18" customHeight="1">
      <c r="A32" s="10" t="s">
        <v>41</v>
      </c>
      <c r="B32" s="10"/>
      <c r="C32" s="10"/>
      <c r="D32" s="13" t="s">
        <v>53</v>
      </c>
      <c r="E32" s="13" t="s">
        <v>41</v>
      </c>
      <c r="F32" s="13">
        <v>2.5</v>
      </c>
      <c r="G32" s="2" t="s">
        <v>54</v>
      </c>
      <c r="H32" s="10">
        <v>25</v>
      </c>
      <c r="I32" s="13" t="s">
        <v>54</v>
      </c>
      <c r="J32" s="2">
        <v>1.29</v>
      </c>
      <c r="K32" s="2" t="s">
        <v>54</v>
      </c>
      <c r="L32" s="13">
        <v>0.24</v>
      </c>
      <c r="M32" s="10" t="s">
        <v>54</v>
      </c>
      <c r="N32" s="10">
        <v>4</v>
      </c>
      <c r="O32" s="10"/>
      <c r="P32" s="2" t="s">
        <v>41</v>
      </c>
      <c r="Q32" s="12">
        <f>F32*H32*J32*L32*N32</f>
        <v>77.39999999999999</v>
      </c>
    </row>
    <row r="33" spans="1:17" ht="18" customHeight="1">
      <c r="A33" s="10"/>
      <c r="B33" s="10"/>
      <c r="C33" s="10"/>
      <c r="D33" s="13"/>
      <c r="E33" s="13"/>
      <c r="F33" s="13" t="s">
        <v>41</v>
      </c>
      <c r="G33" s="2"/>
      <c r="H33" s="10"/>
      <c r="I33" s="13" t="s">
        <v>41</v>
      </c>
      <c r="J33" s="2"/>
      <c r="K33" s="2"/>
      <c r="L33" s="11" t="s">
        <v>41</v>
      </c>
      <c r="M33" s="10"/>
      <c r="N33" s="10"/>
      <c r="O33" s="10"/>
      <c r="P33" s="2" t="s">
        <v>41</v>
      </c>
      <c r="Q33" s="12">
        <f>SUM(Q31:Q32)</f>
        <v>679.68</v>
      </c>
    </row>
  </sheetData>
  <mergeCells count="12">
    <mergeCell ref="O1:P1"/>
    <mergeCell ref="O2:P2"/>
    <mergeCell ref="A26:Q26"/>
    <mergeCell ref="O3:P3"/>
    <mergeCell ref="A8:Q8"/>
    <mergeCell ref="A1:E3"/>
    <mergeCell ref="A18:Q18"/>
    <mergeCell ref="F1:N3"/>
    <mergeCell ref="A4:C4"/>
    <mergeCell ref="D4:H4"/>
    <mergeCell ref="I4:L4"/>
    <mergeCell ref="M4:P4"/>
  </mergeCells>
  <printOptions/>
  <pageMargins left="0.4" right="0.37" top="1" bottom="0.51" header="0.5" footer="0.5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8" sqref="A18:Q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00390625" style="0" customWidth="1"/>
    <col min="4" max="4" width="5.28125" style="0" customWidth="1"/>
    <col min="5" max="5" width="5.7109375" style="0" customWidth="1"/>
    <col min="6" max="6" width="6.28125" style="0" customWidth="1"/>
    <col min="7" max="7" width="2.7109375" style="0" customWidth="1"/>
    <col min="8" max="8" width="5.8515625" style="0" customWidth="1"/>
    <col min="9" max="9" width="7.7109375" style="0" customWidth="1"/>
    <col min="10" max="10" width="5.00390625" style="0" customWidth="1"/>
    <col min="11" max="11" width="5.57421875" style="0" customWidth="1"/>
    <col min="12" max="12" width="11.28125" style="0" customWidth="1"/>
    <col min="13" max="13" width="3.7109375" style="0" customWidth="1"/>
    <col min="14" max="14" width="3.57421875" style="0" customWidth="1"/>
    <col min="15" max="15" width="4.28125" style="0" customWidth="1"/>
    <col min="16" max="16" width="5.140625" style="0" customWidth="1"/>
    <col min="17" max="17" width="12.140625" style="0" customWidth="1"/>
  </cols>
  <sheetData>
    <row r="1" spans="1:17" ht="18" customHeight="1">
      <c r="A1" s="19"/>
      <c r="B1" s="19"/>
      <c r="C1" s="19"/>
      <c r="D1" s="19"/>
      <c r="E1" s="19"/>
      <c r="F1" s="20" t="s">
        <v>57</v>
      </c>
      <c r="G1" s="21"/>
      <c r="H1" s="21"/>
      <c r="I1" s="21"/>
      <c r="J1" s="21"/>
      <c r="K1" s="21"/>
      <c r="L1" s="21"/>
      <c r="M1" s="21"/>
      <c r="N1" s="22"/>
      <c r="O1" s="31" t="s">
        <v>45</v>
      </c>
      <c r="P1" s="32"/>
      <c r="Q1" s="1">
        <v>7</v>
      </c>
    </row>
    <row r="2" spans="1:18" ht="18" customHeight="1">
      <c r="A2" s="19"/>
      <c r="B2" s="19"/>
      <c r="C2" s="19"/>
      <c r="D2" s="19"/>
      <c r="E2" s="19"/>
      <c r="F2" s="23"/>
      <c r="G2" s="24"/>
      <c r="H2" s="24"/>
      <c r="I2" s="24"/>
      <c r="J2" s="24"/>
      <c r="K2" s="24"/>
      <c r="L2" s="24"/>
      <c r="M2" s="24"/>
      <c r="N2" s="25"/>
      <c r="O2" s="31" t="s">
        <v>46</v>
      </c>
      <c r="P2" s="32"/>
      <c r="Q2" s="15" t="s">
        <v>58</v>
      </c>
      <c r="R2" t="s">
        <v>41</v>
      </c>
    </row>
    <row r="3" spans="1:17" ht="12.75">
      <c r="A3" s="19"/>
      <c r="B3" s="19"/>
      <c r="C3" s="19"/>
      <c r="D3" s="19"/>
      <c r="E3" s="19"/>
      <c r="F3" s="26"/>
      <c r="G3" s="27"/>
      <c r="H3" s="27"/>
      <c r="I3" s="27"/>
      <c r="J3" s="27"/>
      <c r="K3" s="27"/>
      <c r="L3" s="27"/>
      <c r="M3" s="27"/>
      <c r="N3" s="28"/>
      <c r="O3" s="31" t="s">
        <v>47</v>
      </c>
      <c r="P3" s="32"/>
      <c r="Q3" s="14" t="s">
        <v>41</v>
      </c>
    </row>
    <row r="4" spans="1:17" ht="30" customHeight="1">
      <c r="A4" s="29" t="s">
        <v>0</v>
      </c>
      <c r="B4" s="30"/>
      <c r="C4" s="30"/>
      <c r="D4" s="30" t="s">
        <v>3</v>
      </c>
      <c r="E4" s="30"/>
      <c r="F4" s="30"/>
      <c r="G4" s="30"/>
      <c r="H4" s="30"/>
      <c r="I4" s="30" t="s">
        <v>1</v>
      </c>
      <c r="J4" s="30"/>
      <c r="K4" s="30"/>
      <c r="L4" s="30"/>
      <c r="M4" s="30" t="s">
        <v>2</v>
      </c>
      <c r="N4" s="30"/>
      <c r="O4" s="30"/>
      <c r="P4" s="30"/>
      <c r="Q4" s="1"/>
    </row>
    <row r="5" spans="1:17" ht="71.2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3" t="s">
        <v>10</v>
      </c>
      <c r="H5" s="3" t="s">
        <v>11</v>
      </c>
      <c r="I5" s="5" t="s">
        <v>12</v>
      </c>
      <c r="J5" s="5" t="s">
        <v>13</v>
      </c>
      <c r="K5" s="3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</row>
    <row r="6" spans="1:17" ht="12.75">
      <c r="A6" s="6"/>
      <c r="B6" s="6"/>
      <c r="C6" s="6"/>
      <c r="D6" s="6"/>
      <c r="E6" s="6"/>
      <c r="F6" s="6" t="s">
        <v>21</v>
      </c>
      <c r="G6" s="6"/>
      <c r="H6" s="6"/>
      <c r="I6" s="6"/>
      <c r="J6" s="7" t="s">
        <v>22</v>
      </c>
      <c r="K6" s="7" t="s">
        <v>25</v>
      </c>
      <c r="L6" s="7" t="s">
        <v>23</v>
      </c>
      <c r="M6" s="6" t="s">
        <v>24</v>
      </c>
      <c r="N6" s="7" t="s">
        <v>26</v>
      </c>
      <c r="O6" s="7" t="s">
        <v>27</v>
      </c>
      <c r="P6" s="7" t="s">
        <v>28</v>
      </c>
      <c r="Q6" s="7" t="s">
        <v>29</v>
      </c>
    </row>
    <row r="7" spans="1:17" ht="63.75">
      <c r="A7" s="6"/>
      <c r="B7" s="6"/>
      <c r="C7" s="2" t="s">
        <v>30</v>
      </c>
      <c r="D7" s="2" t="s">
        <v>31</v>
      </c>
      <c r="E7" s="2" t="s">
        <v>31</v>
      </c>
      <c r="F7" s="2" t="s">
        <v>32</v>
      </c>
      <c r="G7" s="2" t="s">
        <v>33</v>
      </c>
      <c r="H7" s="2" t="s">
        <v>32</v>
      </c>
      <c r="I7" s="2" t="s">
        <v>32</v>
      </c>
      <c r="J7" s="8" t="s">
        <v>37</v>
      </c>
      <c r="K7" s="2" t="s">
        <v>35</v>
      </c>
      <c r="L7" s="8" t="s">
        <v>36</v>
      </c>
      <c r="M7" s="2" t="s">
        <v>38</v>
      </c>
      <c r="N7" s="2" t="s">
        <v>38</v>
      </c>
      <c r="O7" s="2" t="s">
        <v>38</v>
      </c>
      <c r="P7" s="2" t="s">
        <v>39</v>
      </c>
      <c r="Q7" s="9" t="s">
        <v>34</v>
      </c>
    </row>
    <row r="8" spans="1:17" ht="18" customHeight="1">
      <c r="A8" s="16" t="s">
        <v>78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" customHeight="1">
      <c r="A9" s="10" t="s">
        <v>40</v>
      </c>
      <c r="B9" s="10" t="s">
        <v>60</v>
      </c>
      <c r="C9" s="10"/>
      <c r="D9" s="13">
        <v>0.8</v>
      </c>
      <c r="E9" s="13">
        <v>0.95</v>
      </c>
      <c r="F9" s="13">
        <f>D9*E9</f>
        <v>0.76</v>
      </c>
      <c r="G9" s="2">
        <v>1</v>
      </c>
      <c r="H9" s="10"/>
      <c r="I9" s="13">
        <f>F9*G9-H9</f>
        <v>0.76</v>
      </c>
      <c r="J9" s="2">
        <v>3</v>
      </c>
      <c r="K9" s="2">
        <v>25</v>
      </c>
      <c r="L9" s="11">
        <f>I9*J9*K9</f>
        <v>57.00000000000001</v>
      </c>
      <c r="M9" s="10"/>
      <c r="N9" s="10"/>
      <c r="O9" s="10"/>
      <c r="P9" s="2" t="s">
        <v>41</v>
      </c>
      <c r="Q9" s="12" t="s">
        <v>41</v>
      </c>
    </row>
    <row r="10" spans="1:17" ht="18" customHeight="1">
      <c r="A10" s="10" t="s">
        <v>42</v>
      </c>
      <c r="B10" s="10"/>
      <c r="C10" s="10"/>
      <c r="D10" s="13">
        <v>4.5</v>
      </c>
      <c r="E10" s="13">
        <v>4.25</v>
      </c>
      <c r="F10" s="13">
        <f>D10*E10</f>
        <v>19.125</v>
      </c>
      <c r="G10" s="2">
        <v>1</v>
      </c>
      <c r="H10" s="33">
        <f>I9</f>
        <v>0.76</v>
      </c>
      <c r="I10" s="13">
        <f>F10*G10-H10</f>
        <v>18.365</v>
      </c>
      <c r="J10" s="2">
        <v>0.6</v>
      </c>
      <c r="K10" s="2">
        <v>25</v>
      </c>
      <c r="L10" s="11">
        <f>I10*J10*K10</f>
        <v>275.47499999999997</v>
      </c>
      <c r="M10" s="10"/>
      <c r="N10" s="10"/>
      <c r="O10" s="10"/>
      <c r="P10" s="2" t="s">
        <v>41</v>
      </c>
      <c r="Q10" s="12" t="s">
        <v>41</v>
      </c>
    </row>
    <row r="11" spans="1:17" ht="18" customHeight="1">
      <c r="A11" s="10" t="s">
        <v>43</v>
      </c>
      <c r="B11" s="10"/>
      <c r="C11" s="10"/>
      <c r="D11" s="13">
        <v>1</v>
      </c>
      <c r="E11" s="13">
        <v>2.2</v>
      </c>
      <c r="F11" s="13">
        <f>D11*E11</f>
        <v>2.2</v>
      </c>
      <c r="G11" s="2">
        <v>1</v>
      </c>
      <c r="H11" s="33" t="s">
        <v>41</v>
      </c>
      <c r="I11" s="13">
        <f>F11*G11</f>
        <v>2.2</v>
      </c>
      <c r="J11" s="2">
        <v>2</v>
      </c>
      <c r="K11" s="2">
        <v>4</v>
      </c>
      <c r="L11" s="11">
        <f>I11*J11*K11</f>
        <v>17.6</v>
      </c>
      <c r="M11" s="10"/>
      <c r="N11" s="10"/>
      <c r="O11" s="10"/>
      <c r="P11" s="2" t="s">
        <v>41</v>
      </c>
      <c r="Q11" s="12" t="s">
        <v>41</v>
      </c>
    </row>
    <row r="12" spans="1:17" ht="18" customHeight="1">
      <c r="A12" s="10" t="s">
        <v>44</v>
      </c>
      <c r="B12" s="10"/>
      <c r="C12" s="10"/>
      <c r="D12" s="13">
        <v>20</v>
      </c>
      <c r="E12" s="13">
        <v>4.25</v>
      </c>
      <c r="F12" s="13">
        <f>D12*E12</f>
        <v>85</v>
      </c>
      <c r="G12" s="2">
        <v>1</v>
      </c>
      <c r="H12" s="33">
        <f>I11</f>
        <v>2.2</v>
      </c>
      <c r="I12" s="13">
        <f>F12*G12-H12</f>
        <v>82.8</v>
      </c>
      <c r="J12" s="2">
        <v>1.6</v>
      </c>
      <c r="K12" s="2">
        <v>4</v>
      </c>
      <c r="L12" s="11">
        <f>I12*J12*K12</f>
        <v>529.92</v>
      </c>
      <c r="M12" s="10"/>
      <c r="N12" s="10"/>
      <c r="O12" s="10"/>
      <c r="P12" s="2" t="s">
        <v>41</v>
      </c>
      <c r="Q12" s="12" t="s">
        <v>41</v>
      </c>
    </row>
    <row r="13" spans="1:17" ht="18" customHeight="1">
      <c r="A13" s="10" t="s">
        <v>49</v>
      </c>
      <c r="B13" s="10"/>
      <c r="C13" s="10"/>
      <c r="D13" s="13"/>
      <c r="E13" s="13"/>
      <c r="F13" s="13">
        <v>16</v>
      </c>
      <c r="G13" s="2">
        <v>1</v>
      </c>
      <c r="H13" s="10"/>
      <c r="I13" s="13">
        <f>F13*G13-H13</f>
        <v>16</v>
      </c>
      <c r="J13" s="2">
        <v>0.47</v>
      </c>
      <c r="K13" s="2">
        <v>13</v>
      </c>
      <c r="L13" s="11">
        <f>I13*J13*K13</f>
        <v>97.75999999999999</v>
      </c>
      <c r="M13" s="10"/>
      <c r="N13" s="10"/>
      <c r="O13" s="10"/>
      <c r="P13" s="2" t="s">
        <v>41</v>
      </c>
      <c r="Q13" s="12" t="s">
        <v>41</v>
      </c>
    </row>
    <row r="14" spans="1:17" ht="18" customHeight="1">
      <c r="A14" s="10" t="s">
        <v>51</v>
      </c>
      <c r="B14" s="10"/>
      <c r="C14" s="10"/>
      <c r="D14" s="13"/>
      <c r="E14" s="13"/>
      <c r="F14" s="13">
        <v>16</v>
      </c>
      <c r="G14" s="2">
        <v>1</v>
      </c>
      <c r="H14" s="10"/>
      <c r="I14" s="13">
        <f>F14*G14-H14</f>
        <v>16</v>
      </c>
      <c r="J14" s="2">
        <v>0.38</v>
      </c>
      <c r="K14" s="2">
        <v>25</v>
      </c>
      <c r="L14" s="11">
        <f>I14*J14*K14</f>
        <v>152</v>
      </c>
      <c r="M14" s="10"/>
      <c r="N14" s="10"/>
      <c r="O14" s="10"/>
      <c r="P14" s="2" t="s">
        <v>41</v>
      </c>
      <c r="Q14" s="12" t="s">
        <v>41</v>
      </c>
    </row>
    <row r="15" spans="1:17" ht="18" customHeight="1">
      <c r="A15" s="10"/>
      <c r="B15" s="10"/>
      <c r="C15" s="10"/>
      <c r="D15" s="13"/>
      <c r="E15" s="13"/>
      <c r="F15" s="13" t="s">
        <v>41</v>
      </c>
      <c r="G15" s="2"/>
      <c r="H15" s="10"/>
      <c r="I15" s="13" t="s">
        <v>41</v>
      </c>
      <c r="J15" s="2"/>
      <c r="K15" s="2"/>
      <c r="L15" s="11">
        <f>SUM(L9:L14)</f>
        <v>1129.7549999999999</v>
      </c>
      <c r="M15" s="10">
        <v>15</v>
      </c>
      <c r="N15" s="10">
        <v>0</v>
      </c>
      <c r="O15" s="10">
        <v>5</v>
      </c>
      <c r="P15" s="2">
        <f>1+0.01*(M15+N15+O15)</f>
        <v>1.2</v>
      </c>
      <c r="Q15" s="12">
        <f>L15*P15</f>
        <v>1355.706</v>
      </c>
    </row>
    <row r="16" spans="1:17" ht="18" customHeight="1">
      <c r="A16" s="10" t="s">
        <v>41</v>
      </c>
      <c r="B16" s="10"/>
      <c r="C16" s="10"/>
      <c r="D16" s="13" t="s">
        <v>53</v>
      </c>
      <c r="E16" s="13" t="s">
        <v>41</v>
      </c>
      <c r="F16" s="13">
        <v>2.5</v>
      </c>
      <c r="G16" s="2" t="s">
        <v>54</v>
      </c>
      <c r="H16" s="10">
        <v>65</v>
      </c>
      <c r="I16" s="13" t="s">
        <v>54</v>
      </c>
      <c r="J16" s="2">
        <v>1.29</v>
      </c>
      <c r="K16" s="2" t="s">
        <v>54</v>
      </c>
      <c r="L16" s="13">
        <v>0.24</v>
      </c>
      <c r="M16" s="10" t="s">
        <v>54</v>
      </c>
      <c r="N16" s="10">
        <v>25</v>
      </c>
      <c r="O16" s="10"/>
      <c r="P16" s="2" t="s">
        <v>41</v>
      </c>
      <c r="Q16" s="12">
        <f>F16*H16*J16*L16*N16</f>
        <v>1257.7499999999998</v>
      </c>
    </row>
    <row r="17" spans="1:17" ht="18" customHeight="1">
      <c r="A17" s="10"/>
      <c r="B17" s="10"/>
      <c r="C17" s="10"/>
      <c r="D17" s="13"/>
      <c r="E17" s="13"/>
      <c r="F17" s="13" t="s">
        <v>41</v>
      </c>
      <c r="G17" s="2"/>
      <c r="H17" s="10"/>
      <c r="I17" s="13" t="s">
        <v>41</v>
      </c>
      <c r="J17" s="2"/>
      <c r="K17" s="2"/>
      <c r="L17" s="11" t="s">
        <v>41</v>
      </c>
      <c r="M17" s="10"/>
      <c r="N17" s="10"/>
      <c r="O17" s="10"/>
      <c r="P17" s="2" t="s">
        <v>41</v>
      </c>
      <c r="Q17" s="12">
        <f>SUM(Q15:Q16)</f>
        <v>2613.4559999999997</v>
      </c>
    </row>
    <row r="18" spans="1:17" ht="18" customHeight="1">
      <c r="A18" s="16" t="s">
        <v>79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1:17" ht="18" customHeight="1">
      <c r="A19" s="10" t="s">
        <v>40</v>
      </c>
      <c r="B19" s="10" t="s">
        <v>60</v>
      </c>
      <c r="C19" s="10"/>
      <c r="D19" s="13">
        <v>0.8</v>
      </c>
      <c r="E19" s="13">
        <v>0.95</v>
      </c>
      <c r="F19" s="13">
        <f>D19*E19</f>
        <v>0.76</v>
      </c>
      <c r="G19" s="2">
        <v>1</v>
      </c>
      <c r="H19" s="10"/>
      <c r="I19" s="13">
        <f>F19*G19-H19</f>
        <v>0.76</v>
      </c>
      <c r="J19" s="2">
        <v>3</v>
      </c>
      <c r="K19" s="2">
        <v>21</v>
      </c>
      <c r="L19" s="11">
        <f>I19*J19*K19</f>
        <v>47.88</v>
      </c>
      <c r="M19" s="10"/>
      <c r="N19" s="10"/>
      <c r="O19" s="10"/>
      <c r="P19" s="2" t="s">
        <v>41</v>
      </c>
      <c r="Q19" s="12" t="s">
        <v>41</v>
      </c>
    </row>
    <row r="20" spans="1:17" ht="18" customHeight="1">
      <c r="A20" s="10" t="s">
        <v>42</v>
      </c>
      <c r="B20" s="10"/>
      <c r="C20" s="10"/>
      <c r="D20" s="13">
        <v>5</v>
      </c>
      <c r="E20" s="13">
        <v>4.25</v>
      </c>
      <c r="F20" s="13">
        <f>D20*E20</f>
        <v>21.25</v>
      </c>
      <c r="G20" s="2">
        <v>1</v>
      </c>
      <c r="H20" s="33">
        <f>I19</f>
        <v>0.76</v>
      </c>
      <c r="I20" s="13">
        <f>F20*G20-H20</f>
        <v>20.49</v>
      </c>
      <c r="J20" s="2">
        <v>0.6</v>
      </c>
      <c r="K20" s="2">
        <v>21</v>
      </c>
      <c r="L20" s="11">
        <f>I20*J20*K20</f>
        <v>258.174</v>
      </c>
      <c r="M20" s="10"/>
      <c r="N20" s="10"/>
      <c r="O20" s="10"/>
      <c r="P20" s="2" t="s">
        <v>41</v>
      </c>
      <c r="Q20" s="12" t="s">
        <v>41</v>
      </c>
    </row>
    <row r="21" spans="1:17" ht="18" customHeight="1">
      <c r="A21" s="10" t="s">
        <v>49</v>
      </c>
      <c r="B21" s="10"/>
      <c r="C21" s="10"/>
      <c r="D21" s="13"/>
      <c r="E21" s="13"/>
      <c r="F21" s="13">
        <v>9</v>
      </c>
      <c r="G21" s="2">
        <v>1</v>
      </c>
      <c r="H21" s="10"/>
      <c r="I21" s="13">
        <f>F21*G21-H21</f>
        <v>9</v>
      </c>
      <c r="J21" s="2">
        <v>0.47</v>
      </c>
      <c r="K21" s="2">
        <v>2</v>
      </c>
      <c r="L21" s="11">
        <f>I21*J21*K21</f>
        <v>8.459999999999999</v>
      </c>
      <c r="M21" s="10"/>
      <c r="N21" s="10"/>
      <c r="O21" s="10"/>
      <c r="P21" s="2" t="s">
        <v>41</v>
      </c>
      <c r="Q21" s="12" t="s">
        <v>41</v>
      </c>
    </row>
    <row r="22" spans="1:17" ht="18" customHeight="1">
      <c r="A22" s="10" t="s">
        <v>51</v>
      </c>
      <c r="B22" s="10"/>
      <c r="C22" s="10"/>
      <c r="D22" s="13"/>
      <c r="E22" s="13"/>
      <c r="F22" s="13">
        <v>9</v>
      </c>
      <c r="G22" s="2">
        <v>1</v>
      </c>
      <c r="H22" s="10"/>
      <c r="I22" s="13">
        <f>F22*G22-H22</f>
        <v>9</v>
      </c>
      <c r="J22" s="2">
        <v>0.38</v>
      </c>
      <c r="K22" s="2">
        <v>21</v>
      </c>
      <c r="L22" s="11">
        <f>I22*J22*K22</f>
        <v>71.82</v>
      </c>
      <c r="M22" s="10"/>
      <c r="N22" s="10"/>
      <c r="O22" s="10"/>
      <c r="P22" s="2" t="s">
        <v>41</v>
      </c>
      <c r="Q22" s="12" t="s">
        <v>41</v>
      </c>
    </row>
    <row r="23" spans="1:17" ht="18" customHeight="1">
      <c r="A23" s="10"/>
      <c r="B23" s="10"/>
      <c r="C23" s="10"/>
      <c r="D23" s="13"/>
      <c r="E23" s="13"/>
      <c r="F23" s="13" t="s">
        <v>41</v>
      </c>
      <c r="G23" s="2"/>
      <c r="H23" s="10"/>
      <c r="I23" s="13" t="s">
        <v>41</v>
      </c>
      <c r="J23" s="2"/>
      <c r="K23" s="2"/>
      <c r="L23" s="11">
        <f>SUM(L19:L22)</f>
        <v>386.33399999999995</v>
      </c>
      <c r="M23" s="10">
        <v>15</v>
      </c>
      <c r="N23" s="10">
        <v>0</v>
      </c>
      <c r="O23" s="10">
        <v>5</v>
      </c>
      <c r="P23" s="2">
        <f>1+0.01*(M23+N23+O23)</f>
        <v>1.2</v>
      </c>
      <c r="Q23" s="12">
        <f>L23*P23</f>
        <v>463.60079999999994</v>
      </c>
    </row>
    <row r="24" spans="1:17" ht="18" customHeight="1">
      <c r="A24" s="10" t="s">
        <v>41</v>
      </c>
      <c r="B24" s="10"/>
      <c r="C24" s="10"/>
      <c r="D24" s="13" t="s">
        <v>53</v>
      </c>
      <c r="E24" s="13" t="s">
        <v>41</v>
      </c>
      <c r="F24" s="13">
        <v>2.5</v>
      </c>
      <c r="G24" s="2" t="s">
        <v>54</v>
      </c>
      <c r="H24" s="10">
        <v>40</v>
      </c>
      <c r="I24" s="13" t="s">
        <v>54</v>
      </c>
      <c r="J24" s="2">
        <v>1.29</v>
      </c>
      <c r="K24" s="2" t="s">
        <v>54</v>
      </c>
      <c r="L24" s="13">
        <v>0.24</v>
      </c>
      <c r="M24" s="10" t="s">
        <v>54</v>
      </c>
      <c r="N24" s="10">
        <v>21</v>
      </c>
      <c r="O24" s="10"/>
      <c r="P24" s="2" t="s">
        <v>41</v>
      </c>
      <c r="Q24" s="12">
        <f>F24*H24*J24*L24*N24</f>
        <v>650.16</v>
      </c>
    </row>
    <row r="25" spans="1:17" ht="18" customHeight="1">
      <c r="A25" s="10"/>
      <c r="B25" s="10"/>
      <c r="C25" s="10"/>
      <c r="D25" s="13"/>
      <c r="E25" s="13"/>
      <c r="F25" s="13" t="s">
        <v>41</v>
      </c>
      <c r="G25" s="2"/>
      <c r="H25" s="10"/>
      <c r="I25" s="13" t="s">
        <v>41</v>
      </c>
      <c r="J25" s="2"/>
      <c r="K25" s="2"/>
      <c r="L25" s="11" t="s">
        <v>41</v>
      </c>
      <c r="M25" s="10"/>
      <c r="N25" s="10"/>
      <c r="O25" s="10"/>
      <c r="P25" s="2" t="s">
        <v>41</v>
      </c>
      <c r="Q25" s="12">
        <f>SUM(Q23:Q24)</f>
        <v>1113.7608</v>
      </c>
    </row>
    <row r="26" spans="1:17" ht="18" customHeight="1">
      <c r="A26" s="16" t="s">
        <v>80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ht="18" customHeight="1">
      <c r="A27" s="10" t="s">
        <v>43</v>
      </c>
      <c r="B27" s="10"/>
      <c r="C27" s="10"/>
      <c r="D27" s="13">
        <v>1</v>
      </c>
      <c r="E27" s="13">
        <v>2.2</v>
      </c>
      <c r="F27" s="13">
        <f>D27*E27</f>
        <v>2.2</v>
      </c>
      <c r="G27" s="2">
        <v>1</v>
      </c>
      <c r="H27" s="33" t="s">
        <v>41</v>
      </c>
      <c r="I27" s="13">
        <f>F27*G27</f>
        <v>2.2</v>
      </c>
      <c r="J27" s="2">
        <v>2</v>
      </c>
      <c r="K27" s="2">
        <v>8</v>
      </c>
      <c r="L27" s="11">
        <f>I27*J27*K27</f>
        <v>35.2</v>
      </c>
      <c r="M27" s="10"/>
      <c r="N27" s="10"/>
      <c r="O27" s="10"/>
      <c r="P27" s="2" t="s">
        <v>41</v>
      </c>
      <c r="Q27" s="12" t="s">
        <v>41</v>
      </c>
    </row>
    <row r="28" spans="1:17" ht="18" customHeight="1">
      <c r="A28" s="10" t="s">
        <v>44</v>
      </c>
      <c r="B28" s="10"/>
      <c r="C28" s="10"/>
      <c r="D28" s="13">
        <v>7</v>
      </c>
      <c r="E28" s="13">
        <v>4.25</v>
      </c>
      <c r="F28" s="13">
        <f>D28*E28</f>
        <v>29.75</v>
      </c>
      <c r="G28" s="2">
        <v>1</v>
      </c>
      <c r="H28" s="33">
        <f>I27</f>
        <v>2.2</v>
      </c>
      <c r="I28" s="13">
        <f>F28*G28-H28</f>
        <v>27.55</v>
      </c>
      <c r="J28" s="2">
        <v>1.6</v>
      </c>
      <c r="K28" s="2">
        <v>8</v>
      </c>
      <c r="L28" s="11">
        <f>I28*J28*K28</f>
        <v>352.64000000000004</v>
      </c>
      <c r="M28" s="10"/>
      <c r="N28" s="10"/>
      <c r="O28" s="10"/>
      <c r="P28" s="2" t="s">
        <v>41</v>
      </c>
      <c r="Q28" s="12" t="s">
        <v>41</v>
      </c>
    </row>
    <row r="29" spans="1:17" ht="18" customHeight="1">
      <c r="A29" s="10" t="s">
        <v>49</v>
      </c>
      <c r="B29" s="10"/>
      <c r="C29" s="10"/>
      <c r="D29" s="13"/>
      <c r="E29" s="13"/>
      <c r="F29" s="13">
        <v>6</v>
      </c>
      <c r="G29" s="2">
        <v>1</v>
      </c>
      <c r="H29" s="10"/>
      <c r="I29" s="13">
        <f>F29*G29-H29</f>
        <v>6</v>
      </c>
      <c r="J29" s="2">
        <v>0.47</v>
      </c>
      <c r="K29" s="2">
        <v>17</v>
      </c>
      <c r="L29" s="11">
        <f>I29*J29*K29</f>
        <v>47.94</v>
      </c>
      <c r="M29" s="10"/>
      <c r="N29" s="10"/>
      <c r="O29" s="10"/>
      <c r="P29" s="2" t="s">
        <v>41</v>
      </c>
      <c r="Q29" s="12" t="s">
        <v>41</v>
      </c>
    </row>
    <row r="30" spans="1:17" ht="18" customHeight="1">
      <c r="A30" s="10" t="s">
        <v>51</v>
      </c>
      <c r="B30" s="10"/>
      <c r="C30" s="10"/>
      <c r="D30" s="13"/>
      <c r="E30" s="13"/>
      <c r="F30" s="13">
        <v>6</v>
      </c>
      <c r="G30" s="2">
        <v>1</v>
      </c>
      <c r="H30" s="10"/>
      <c r="I30" s="13">
        <f>F30*G30-H30</f>
        <v>6</v>
      </c>
      <c r="J30" s="2">
        <v>0.38</v>
      </c>
      <c r="K30" s="2">
        <v>29</v>
      </c>
      <c r="L30" s="11">
        <f>I30*J30*K30</f>
        <v>66.12</v>
      </c>
      <c r="M30" s="10"/>
      <c r="N30" s="10"/>
      <c r="O30" s="10"/>
      <c r="P30" s="2" t="s">
        <v>41</v>
      </c>
      <c r="Q30" s="12" t="s">
        <v>41</v>
      </c>
    </row>
    <row r="31" spans="1:17" ht="18" customHeight="1">
      <c r="A31" s="10"/>
      <c r="B31" s="10"/>
      <c r="C31" s="10"/>
      <c r="D31" s="13"/>
      <c r="E31" s="13"/>
      <c r="F31" s="13" t="s">
        <v>41</v>
      </c>
      <c r="G31" s="2"/>
      <c r="H31" s="10"/>
      <c r="I31" s="13" t="s">
        <v>41</v>
      </c>
      <c r="J31" s="2"/>
      <c r="K31" s="2"/>
      <c r="L31" s="11">
        <f>SUM(L27:L30)</f>
        <v>501.90000000000003</v>
      </c>
      <c r="M31" s="10">
        <v>15</v>
      </c>
      <c r="N31" s="10">
        <v>0</v>
      </c>
      <c r="O31" s="10">
        <v>5</v>
      </c>
      <c r="P31" s="2">
        <f>1+0.01*(M31+N31+O31)</f>
        <v>1.2</v>
      </c>
      <c r="Q31" s="12">
        <f>L31*P31</f>
        <v>602.28</v>
      </c>
    </row>
    <row r="32" spans="1:17" ht="18" customHeight="1">
      <c r="A32" s="10" t="s">
        <v>41</v>
      </c>
      <c r="B32" s="10"/>
      <c r="C32" s="10"/>
      <c r="D32" s="13" t="s">
        <v>53</v>
      </c>
      <c r="E32" s="13" t="s">
        <v>41</v>
      </c>
      <c r="F32" s="13">
        <v>2.5</v>
      </c>
      <c r="G32" s="2" t="s">
        <v>54</v>
      </c>
      <c r="H32" s="10">
        <v>25</v>
      </c>
      <c r="I32" s="13" t="s">
        <v>54</v>
      </c>
      <c r="J32" s="2">
        <v>1.29</v>
      </c>
      <c r="K32" s="2" t="s">
        <v>54</v>
      </c>
      <c r="L32" s="13">
        <v>0.24</v>
      </c>
      <c r="M32" s="10" t="s">
        <v>54</v>
      </c>
      <c r="N32" s="10">
        <v>4</v>
      </c>
      <c r="O32" s="10"/>
      <c r="P32" s="2" t="s">
        <v>41</v>
      </c>
      <c r="Q32" s="12">
        <f>F32*H32*J32*L32*N32</f>
        <v>77.39999999999999</v>
      </c>
    </row>
    <row r="33" spans="1:17" ht="18" customHeight="1">
      <c r="A33" s="10"/>
      <c r="B33" s="10"/>
      <c r="C33" s="10"/>
      <c r="D33" s="13"/>
      <c r="E33" s="13"/>
      <c r="F33" s="13" t="s">
        <v>41</v>
      </c>
      <c r="G33" s="2"/>
      <c r="H33" s="10"/>
      <c r="I33" s="13" t="s">
        <v>41</v>
      </c>
      <c r="J33" s="2"/>
      <c r="K33" s="2"/>
      <c r="L33" s="11" t="s">
        <v>41</v>
      </c>
      <c r="M33" s="10"/>
      <c r="N33" s="10"/>
      <c r="O33" s="10"/>
      <c r="P33" s="2" t="s">
        <v>41</v>
      </c>
      <c r="Q33" s="12">
        <f>SUM(Q31:Q32)</f>
        <v>679.68</v>
      </c>
    </row>
  </sheetData>
  <mergeCells count="12">
    <mergeCell ref="I4:L4"/>
    <mergeCell ref="M4:P4"/>
    <mergeCell ref="O1:P1"/>
    <mergeCell ref="O2:P2"/>
    <mergeCell ref="A26:Q26"/>
    <mergeCell ref="O3:P3"/>
    <mergeCell ref="A8:Q8"/>
    <mergeCell ref="A1:E3"/>
    <mergeCell ref="A18:Q18"/>
    <mergeCell ref="F1:N3"/>
    <mergeCell ref="A4:C4"/>
    <mergeCell ref="D4:H4"/>
  </mergeCells>
  <printOptions/>
  <pageMargins left="0.4" right="0.37" top="1" bottom="0.51" header="0.5" footer="0.5"/>
  <pageSetup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8" sqref="A18:Q1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3.00390625" style="0" customWidth="1"/>
    <col min="4" max="4" width="5.28125" style="0" customWidth="1"/>
    <col min="5" max="5" width="5.7109375" style="0" customWidth="1"/>
    <col min="6" max="6" width="6.28125" style="0" customWidth="1"/>
    <col min="7" max="7" width="2.7109375" style="0" customWidth="1"/>
    <col min="8" max="8" width="5.8515625" style="0" customWidth="1"/>
    <col min="9" max="9" width="7.7109375" style="0" customWidth="1"/>
    <col min="10" max="10" width="5.00390625" style="0" customWidth="1"/>
    <col min="11" max="11" width="5.57421875" style="0" customWidth="1"/>
    <col min="12" max="12" width="11.28125" style="0" customWidth="1"/>
    <col min="13" max="13" width="3.7109375" style="0" customWidth="1"/>
    <col min="14" max="14" width="3.57421875" style="0" customWidth="1"/>
    <col min="15" max="15" width="4.28125" style="0" customWidth="1"/>
    <col min="16" max="16" width="5.140625" style="0" customWidth="1"/>
    <col min="17" max="17" width="12.140625" style="0" customWidth="1"/>
  </cols>
  <sheetData>
    <row r="1" spans="1:17" ht="18" customHeight="1">
      <c r="A1" s="19"/>
      <c r="B1" s="19"/>
      <c r="C1" s="19"/>
      <c r="D1" s="19"/>
      <c r="E1" s="19"/>
      <c r="F1" s="20" t="s">
        <v>57</v>
      </c>
      <c r="G1" s="21"/>
      <c r="H1" s="21"/>
      <c r="I1" s="21"/>
      <c r="J1" s="21"/>
      <c r="K1" s="21"/>
      <c r="L1" s="21"/>
      <c r="M1" s="21"/>
      <c r="N1" s="22"/>
      <c r="O1" s="31" t="s">
        <v>45</v>
      </c>
      <c r="P1" s="32"/>
      <c r="Q1" s="1">
        <v>8</v>
      </c>
    </row>
    <row r="2" spans="1:18" ht="18" customHeight="1">
      <c r="A2" s="19"/>
      <c r="B2" s="19"/>
      <c r="C2" s="19"/>
      <c r="D2" s="19"/>
      <c r="E2" s="19"/>
      <c r="F2" s="23"/>
      <c r="G2" s="24"/>
      <c r="H2" s="24"/>
      <c r="I2" s="24"/>
      <c r="J2" s="24"/>
      <c r="K2" s="24"/>
      <c r="L2" s="24"/>
      <c r="M2" s="24"/>
      <c r="N2" s="25"/>
      <c r="O2" s="31" t="s">
        <v>46</v>
      </c>
      <c r="P2" s="32"/>
      <c r="Q2" s="15" t="s">
        <v>58</v>
      </c>
      <c r="R2" t="s">
        <v>41</v>
      </c>
    </row>
    <row r="3" spans="1:17" ht="12.75">
      <c r="A3" s="19"/>
      <c r="B3" s="19"/>
      <c r="C3" s="19"/>
      <c r="D3" s="19"/>
      <c r="E3" s="19"/>
      <c r="F3" s="26"/>
      <c r="G3" s="27"/>
      <c r="H3" s="27"/>
      <c r="I3" s="27"/>
      <c r="J3" s="27"/>
      <c r="K3" s="27"/>
      <c r="L3" s="27"/>
      <c r="M3" s="27"/>
      <c r="N3" s="28"/>
      <c r="O3" s="31" t="s">
        <v>47</v>
      </c>
      <c r="P3" s="32"/>
      <c r="Q3" s="14" t="s">
        <v>41</v>
      </c>
    </row>
    <row r="4" spans="1:17" ht="30" customHeight="1">
      <c r="A4" s="29" t="s">
        <v>0</v>
      </c>
      <c r="B4" s="30"/>
      <c r="C4" s="30"/>
      <c r="D4" s="30" t="s">
        <v>3</v>
      </c>
      <c r="E4" s="30"/>
      <c r="F4" s="30"/>
      <c r="G4" s="30"/>
      <c r="H4" s="30"/>
      <c r="I4" s="30" t="s">
        <v>1</v>
      </c>
      <c r="J4" s="30"/>
      <c r="K4" s="30"/>
      <c r="L4" s="30"/>
      <c r="M4" s="30" t="s">
        <v>2</v>
      </c>
      <c r="N4" s="30"/>
      <c r="O4" s="30"/>
      <c r="P4" s="30"/>
      <c r="Q4" s="1"/>
    </row>
    <row r="5" spans="1:17" ht="71.2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3" t="s">
        <v>10</v>
      </c>
      <c r="H5" s="3" t="s">
        <v>11</v>
      </c>
      <c r="I5" s="5" t="s">
        <v>12</v>
      </c>
      <c r="J5" s="5" t="s">
        <v>13</v>
      </c>
      <c r="K5" s="3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</row>
    <row r="6" spans="1:17" ht="12.75">
      <c r="A6" s="6"/>
      <c r="B6" s="6"/>
      <c r="C6" s="6"/>
      <c r="D6" s="6"/>
      <c r="E6" s="6"/>
      <c r="F6" s="6" t="s">
        <v>21</v>
      </c>
      <c r="G6" s="6"/>
      <c r="H6" s="6"/>
      <c r="I6" s="6"/>
      <c r="J6" s="7" t="s">
        <v>22</v>
      </c>
      <c r="K6" s="7" t="s">
        <v>25</v>
      </c>
      <c r="L6" s="7" t="s">
        <v>23</v>
      </c>
      <c r="M6" s="6" t="s">
        <v>24</v>
      </c>
      <c r="N6" s="7" t="s">
        <v>26</v>
      </c>
      <c r="O6" s="7" t="s">
        <v>27</v>
      </c>
      <c r="P6" s="7" t="s">
        <v>28</v>
      </c>
      <c r="Q6" s="7" t="s">
        <v>29</v>
      </c>
    </row>
    <row r="7" spans="1:17" ht="63.75">
      <c r="A7" s="6"/>
      <c r="B7" s="6"/>
      <c r="C7" s="2" t="s">
        <v>30</v>
      </c>
      <c r="D7" s="2" t="s">
        <v>31</v>
      </c>
      <c r="E7" s="2" t="s">
        <v>31</v>
      </c>
      <c r="F7" s="2" t="s">
        <v>32</v>
      </c>
      <c r="G7" s="2" t="s">
        <v>33</v>
      </c>
      <c r="H7" s="2" t="s">
        <v>32</v>
      </c>
      <c r="I7" s="2" t="s">
        <v>32</v>
      </c>
      <c r="J7" s="8" t="s">
        <v>37</v>
      </c>
      <c r="K7" s="2" t="s">
        <v>35</v>
      </c>
      <c r="L7" s="8" t="s">
        <v>36</v>
      </c>
      <c r="M7" s="2" t="s">
        <v>38</v>
      </c>
      <c r="N7" s="2" t="s">
        <v>38</v>
      </c>
      <c r="O7" s="2" t="s">
        <v>38</v>
      </c>
      <c r="P7" s="2" t="s">
        <v>39</v>
      </c>
      <c r="Q7" s="9" t="s">
        <v>34</v>
      </c>
    </row>
    <row r="8" spans="1:17" ht="18" customHeight="1">
      <c r="A8" s="16" t="s">
        <v>81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" customHeight="1">
      <c r="A9" s="10" t="s">
        <v>40</v>
      </c>
      <c r="B9" s="10" t="s">
        <v>60</v>
      </c>
      <c r="C9" s="10"/>
      <c r="D9" s="13">
        <v>0.8</v>
      </c>
      <c r="E9" s="13">
        <v>0.95</v>
      </c>
      <c r="F9" s="13">
        <f>D9*E9</f>
        <v>0.76</v>
      </c>
      <c r="G9" s="2">
        <v>1</v>
      </c>
      <c r="H9" s="10"/>
      <c r="I9" s="13">
        <f>F9*G9-H9</f>
        <v>0.76</v>
      </c>
      <c r="J9" s="2">
        <v>3</v>
      </c>
      <c r="K9" s="2">
        <v>25</v>
      </c>
      <c r="L9" s="11">
        <f>I9*J9*K9</f>
        <v>57.00000000000001</v>
      </c>
      <c r="M9" s="10"/>
      <c r="N9" s="10"/>
      <c r="O9" s="10"/>
      <c r="P9" s="2" t="s">
        <v>41</v>
      </c>
      <c r="Q9" s="12" t="s">
        <v>41</v>
      </c>
    </row>
    <row r="10" spans="1:17" ht="18" customHeight="1">
      <c r="A10" s="10" t="s">
        <v>42</v>
      </c>
      <c r="B10" s="10"/>
      <c r="C10" s="10"/>
      <c r="D10" s="13">
        <v>4.5</v>
      </c>
      <c r="E10" s="13">
        <v>4.25</v>
      </c>
      <c r="F10" s="13">
        <f>D10*E10</f>
        <v>19.125</v>
      </c>
      <c r="G10" s="2">
        <v>1</v>
      </c>
      <c r="H10" s="33">
        <f>I9</f>
        <v>0.76</v>
      </c>
      <c r="I10" s="13">
        <f>F10*G10-H10</f>
        <v>18.365</v>
      </c>
      <c r="J10" s="2">
        <v>0.6</v>
      </c>
      <c r="K10" s="2">
        <v>25</v>
      </c>
      <c r="L10" s="11">
        <f>I10*J10*K10</f>
        <v>275.47499999999997</v>
      </c>
      <c r="M10" s="10"/>
      <c r="N10" s="10"/>
      <c r="O10" s="10"/>
      <c r="P10" s="2" t="s">
        <v>41</v>
      </c>
      <c r="Q10" s="12" t="s">
        <v>41</v>
      </c>
    </row>
    <row r="11" spans="1:17" ht="18" customHeight="1">
      <c r="A11" s="10" t="s">
        <v>43</v>
      </c>
      <c r="B11" s="10"/>
      <c r="C11" s="10"/>
      <c r="D11" s="13">
        <v>1</v>
      </c>
      <c r="E11" s="13">
        <v>2.2</v>
      </c>
      <c r="F11" s="13">
        <f>D11*E11</f>
        <v>2.2</v>
      </c>
      <c r="G11" s="2">
        <v>1</v>
      </c>
      <c r="H11" s="33" t="s">
        <v>41</v>
      </c>
      <c r="I11" s="13">
        <f>F11*G11</f>
        <v>2.2</v>
      </c>
      <c r="J11" s="2">
        <v>2</v>
      </c>
      <c r="K11" s="2">
        <v>4</v>
      </c>
      <c r="L11" s="11">
        <f>I11*J11*K11</f>
        <v>17.6</v>
      </c>
      <c r="M11" s="10"/>
      <c r="N11" s="10"/>
      <c r="O11" s="10"/>
      <c r="P11" s="2" t="s">
        <v>41</v>
      </c>
      <c r="Q11" s="12" t="s">
        <v>41</v>
      </c>
    </row>
    <row r="12" spans="1:17" ht="18" customHeight="1">
      <c r="A12" s="10" t="s">
        <v>44</v>
      </c>
      <c r="B12" s="10"/>
      <c r="C12" s="10"/>
      <c r="D12" s="13">
        <v>20</v>
      </c>
      <c r="E12" s="13">
        <v>4.25</v>
      </c>
      <c r="F12" s="13">
        <f>D12*E12</f>
        <v>85</v>
      </c>
      <c r="G12" s="2">
        <v>1</v>
      </c>
      <c r="H12" s="33">
        <f>I11</f>
        <v>2.2</v>
      </c>
      <c r="I12" s="13">
        <f>F12*G12-H12</f>
        <v>82.8</v>
      </c>
      <c r="J12" s="2">
        <v>1.6</v>
      </c>
      <c r="K12" s="2">
        <v>4</v>
      </c>
      <c r="L12" s="11">
        <f>I12*J12*K12</f>
        <v>529.92</v>
      </c>
      <c r="M12" s="10"/>
      <c r="N12" s="10"/>
      <c r="O12" s="10"/>
      <c r="P12" s="2" t="s">
        <v>41</v>
      </c>
      <c r="Q12" s="12" t="s">
        <v>41</v>
      </c>
    </row>
    <row r="13" spans="1:17" ht="18" customHeight="1">
      <c r="A13" s="10" t="s">
        <v>49</v>
      </c>
      <c r="B13" s="10"/>
      <c r="C13" s="10"/>
      <c r="D13" s="13"/>
      <c r="E13" s="13"/>
      <c r="F13" s="13">
        <v>16</v>
      </c>
      <c r="G13" s="2">
        <v>1</v>
      </c>
      <c r="H13" s="10"/>
      <c r="I13" s="13">
        <f>F13*G13-H13</f>
        <v>16</v>
      </c>
      <c r="J13" s="2">
        <v>0.47</v>
      </c>
      <c r="K13" s="2">
        <v>13</v>
      </c>
      <c r="L13" s="11">
        <f>I13*J13*K13</f>
        <v>97.75999999999999</v>
      </c>
      <c r="M13" s="10"/>
      <c r="N13" s="10"/>
      <c r="O13" s="10"/>
      <c r="P13" s="2" t="s">
        <v>41</v>
      </c>
      <c r="Q13" s="12" t="s">
        <v>41</v>
      </c>
    </row>
    <row r="14" spans="1:17" ht="18" customHeight="1">
      <c r="A14" s="10" t="s">
        <v>51</v>
      </c>
      <c r="B14" s="10"/>
      <c r="C14" s="10"/>
      <c r="D14" s="13"/>
      <c r="E14" s="13"/>
      <c r="F14" s="13">
        <v>16</v>
      </c>
      <c r="G14" s="2">
        <v>1</v>
      </c>
      <c r="H14" s="10"/>
      <c r="I14" s="13">
        <f>F14*G14-H14</f>
        <v>16</v>
      </c>
      <c r="J14" s="2">
        <v>0.38</v>
      </c>
      <c r="K14" s="2">
        <v>25</v>
      </c>
      <c r="L14" s="11">
        <f>I14*J14*K14</f>
        <v>152</v>
      </c>
      <c r="M14" s="10"/>
      <c r="N14" s="10"/>
      <c r="O14" s="10"/>
      <c r="P14" s="2" t="s">
        <v>41</v>
      </c>
      <c r="Q14" s="12" t="s">
        <v>41</v>
      </c>
    </row>
    <row r="15" spans="1:17" ht="18" customHeight="1">
      <c r="A15" s="10"/>
      <c r="B15" s="10"/>
      <c r="C15" s="10"/>
      <c r="D15" s="13"/>
      <c r="E15" s="13"/>
      <c r="F15" s="13" t="s">
        <v>41</v>
      </c>
      <c r="G15" s="2"/>
      <c r="H15" s="10"/>
      <c r="I15" s="13" t="s">
        <v>41</v>
      </c>
      <c r="J15" s="2"/>
      <c r="K15" s="2"/>
      <c r="L15" s="11">
        <f>SUM(L9:L14)</f>
        <v>1129.7549999999999</v>
      </c>
      <c r="M15" s="10">
        <v>15</v>
      </c>
      <c r="N15" s="10">
        <v>0</v>
      </c>
      <c r="O15" s="10">
        <v>5</v>
      </c>
      <c r="P15" s="2">
        <f>1+0.01*(M15+N15+O15)</f>
        <v>1.2</v>
      </c>
      <c r="Q15" s="12">
        <f>L15*P15</f>
        <v>1355.706</v>
      </c>
    </row>
    <row r="16" spans="1:17" ht="18" customHeight="1">
      <c r="A16" s="10" t="s">
        <v>41</v>
      </c>
      <c r="B16" s="10"/>
      <c r="C16" s="10"/>
      <c r="D16" s="13" t="s">
        <v>53</v>
      </c>
      <c r="E16" s="13" t="s">
        <v>41</v>
      </c>
      <c r="F16" s="13">
        <v>2.5</v>
      </c>
      <c r="G16" s="2" t="s">
        <v>54</v>
      </c>
      <c r="H16" s="10">
        <v>65</v>
      </c>
      <c r="I16" s="13" t="s">
        <v>54</v>
      </c>
      <c r="J16" s="2">
        <v>1.29</v>
      </c>
      <c r="K16" s="2" t="s">
        <v>54</v>
      </c>
      <c r="L16" s="13">
        <v>0.24</v>
      </c>
      <c r="M16" s="10" t="s">
        <v>54</v>
      </c>
      <c r="N16" s="10">
        <v>25</v>
      </c>
      <c r="O16" s="10"/>
      <c r="P16" s="2" t="s">
        <v>41</v>
      </c>
      <c r="Q16" s="12">
        <f>F16*H16*J16*L16*N16</f>
        <v>1257.7499999999998</v>
      </c>
    </row>
    <row r="17" spans="1:17" ht="18" customHeight="1">
      <c r="A17" s="10"/>
      <c r="B17" s="10"/>
      <c r="C17" s="10"/>
      <c r="D17" s="13"/>
      <c r="E17" s="13"/>
      <c r="F17" s="13" t="s">
        <v>41</v>
      </c>
      <c r="G17" s="2"/>
      <c r="H17" s="10"/>
      <c r="I17" s="13" t="s">
        <v>41</v>
      </c>
      <c r="J17" s="2"/>
      <c r="K17" s="2"/>
      <c r="L17" s="11" t="s">
        <v>41</v>
      </c>
      <c r="M17" s="10"/>
      <c r="N17" s="10"/>
      <c r="O17" s="10"/>
      <c r="P17" s="2" t="s">
        <v>41</v>
      </c>
      <c r="Q17" s="12">
        <f>SUM(Q15:Q16)</f>
        <v>2613.4559999999997</v>
      </c>
    </row>
    <row r="18" spans="1:17" ht="18" customHeight="1">
      <c r="A18" s="16" t="s">
        <v>82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1:17" ht="18" customHeight="1">
      <c r="A19" s="10" t="s">
        <v>40</v>
      </c>
      <c r="B19" s="10" t="s">
        <v>60</v>
      </c>
      <c r="C19" s="10"/>
      <c r="D19" s="13">
        <v>0.8</v>
      </c>
      <c r="E19" s="13">
        <v>0.95</v>
      </c>
      <c r="F19" s="13">
        <f>D19*E19</f>
        <v>0.76</v>
      </c>
      <c r="G19" s="2">
        <v>1</v>
      </c>
      <c r="H19" s="10"/>
      <c r="I19" s="13">
        <f>F19*G19-H19</f>
        <v>0.76</v>
      </c>
      <c r="J19" s="2">
        <v>3</v>
      </c>
      <c r="K19" s="2">
        <v>21</v>
      </c>
      <c r="L19" s="11">
        <f>I19*J19*K19</f>
        <v>47.88</v>
      </c>
      <c r="M19" s="10"/>
      <c r="N19" s="10"/>
      <c r="O19" s="10"/>
      <c r="P19" s="2" t="s">
        <v>41</v>
      </c>
      <c r="Q19" s="12" t="s">
        <v>41</v>
      </c>
    </row>
    <row r="20" spans="1:17" ht="18" customHeight="1">
      <c r="A20" s="10" t="s">
        <v>42</v>
      </c>
      <c r="B20" s="10"/>
      <c r="C20" s="10"/>
      <c r="D20" s="13">
        <v>5</v>
      </c>
      <c r="E20" s="13">
        <v>4.25</v>
      </c>
      <c r="F20" s="13">
        <f>D20*E20</f>
        <v>21.25</v>
      </c>
      <c r="G20" s="2">
        <v>1</v>
      </c>
      <c r="H20" s="33">
        <f>I19</f>
        <v>0.76</v>
      </c>
      <c r="I20" s="13">
        <f>F20*G20-H20</f>
        <v>20.49</v>
      </c>
      <c r="J20" s="2">
        <v>0.6</v>
      </c>
      <c r="K20" s="2">
        <v>21</v>
      </c>
      <c r="L20" s="11">
        <f>I20*J20*K20</f>
        <v>258.174</v>
      </c>
      <c r="M20" s="10"/>
      <c r="N20" s="10"/>
      <c r="O20" s="10"/>
      <c r="P20" s="2" t="s">
        <v>41</v>
      </c>
      <c r="Q20" s="12" t="s">
        <v>41</v>
      </c>
    </row>
    <row r="21" spans="1:17" ht="18" customHeight="1">
      <c r="A21" s="10" t="s">
        <v>49</v>
      </c>
      <c r="B21" s="10"/>
      <c r="C21" s="10"/>
      <c r="D21" s="13"/>
      <c r="E21" s="13"/>
      <c r="F21" s="13">
        <v>9</v>
      </c>
      <c r="G21" s="2">
        <v>1</v>
      </c>
      <c r="H21" s="10"/>
      <c r="I21" s="13">
        <f>F21*G21-H21</f>
        <v>9</v>
      </c>
      <c r="J21" s="2">
        <v>0.47</v>
      </c>
      <c r="K21" s="2">
        <v>2</v>
      </c>
      <c r="L21" s="11">
        <f>I21*J21*K21</f>
        <v>8.459999999999999</v>
      </c>
      <c r="M21" s="10"/>
      <c r="N21" s="10"/>
      <c r="O21" s="10"/>
      <c r="P21" s="2" t="s">
        <v>41</v>
      </c>
      <c r="Q21" s="12" t="s">
        <v>41</v>
      </c>
    </row>
    <row r="22" spans="1:17" ht="18" customHeight="1">
      <c r="A22" s="10" t="s">
        <v>51</v>
      </c>
      <c r="B22" s="10"/>
      <c r="C22" s="10"/>
      <c r="D22" s="13"/>
      <c r="E22" s="13"/>
      <c r="F22" s="13">
        <v>9</v>
      </c>
      <c r="G22" s="2">
        <v>1</v>
      </c>
      <c r="H22" s="10"/>
      <c r="I22" s="13">
        <f>F22*G22-H22</f>
        <v>9</v>
      </c>
      <c r="J22" s="2">
        <v>0.38</v>
      </c>
      <c r="K22" s="2">
        <v>21</v>
      </c>
      <c r="L22" s="11">
        <f>I22*J22*K22</f>
        <v>71.82</v>
      </c>
      <c r="M22" s="10"/>
      <c r="N22" s="10"/>
      <c r="O22" s="10"/>
      <c r="P22" s="2" t="s">
        <v>41</v>
      </c>
      <c r="Q22" s="12" t="s">
        <v>41</v>
      </c>
    </row>
    <row r="23" spans="1:17" ht="18" customHeight="1">
      <c r="A23" s="10"/>
      <c r="B23" s="10"/>
      <c r="C23" s="10"/>
      <c r="D23" s="13"/>
      <c r="E23" s="13"/>
      <c r="F23" s="13" t="s">
        <v>41</v>
      </c>
      <c r="G23" s="2"/>
      <c r="H23" s="10"/>
      <c r="I23" s="13" t="s">
        <v>41</v>
      </c>
      <c r="J23" s="2"/>
      <c r="K23" s="2"/>
      <c r="L23" s="11">
        <f>SUM(L19:L22)</f>
        <v>386.33399999999995</v>
      </c>
      <c r="M23" s="10">
        <v>15</v>
      </c>
      <c r="N23" s="10">
        <v>0</v>
      </c>
      <c r="O23" s="10">
        <v>5</v>
      </c>
      <c r="P23" s="2">
        <f>1+0.01*(M23+N23+O23)</f>
        <v>1.2</v>
      </c>
      <c r="Q23" s="12">
        <f>L23*P23</f>
        <v>463.60079999999994</v>
      </c>
    </row>
    <row r="24" spans="1:17" ht="18" customHeight="1">
      <c r="A24" s="10" t="s">
        <v>41</v>
      </c>
      <c r="B24" s="10"/>
      <c r="C24" s="10"/>
      <c r="D24" s="13" t="s">
        <v>53</v>
      </c>
      <c r="E24" s="13" t="s">
        <v>41</v>
      </c>
      <c r="F24" s="13">
        <v>2.5</v>
      </c>
      <c r="G24" s="2" t="s">
        <v>54</v>
      </c>
      <c r="H24" s="10">
        <v>40</v>
      </c>
      <c r="I24" s="13" t="s">
        <v>54</v>
      </c>
      <c r="J24" s="2">
        <v>1.29</v>
      </c>
      <c r="K24" s="2" t="s">
        <v>54</v>
      </c>
      <c r="L24" s="13">
        <v>0.24</v>
      </c>
      <c r="M24" s="10" t="s">
        <v>54</v>
      </c>
      <c r="N24" s="10">
        <v>21</v>
      </c>
      <c r="O24" s="10"/>
      <c r="P24" s="2" t="s">
        <v>41</v>
      </c>
      <c r="Q24" s="12">
        <f>F24*H24*J24*L24*N24</f>
        <v>650.16</v>
      </c>
    </row>
    <row r="25" spans="1:17" ht="18" customHeight="1">
      <c r="A25" s="10"/>
      <c r="B25" s="10"/>
      <c r="C25" s="10"/>
      <c r="D25" s="13"/>
      <c r="E25" s="13"/>
      <c r="F25" s="13" t="s">
        <v>41</v>
      </c>
      <c r="G25" s="2"/>
      <c r="H25" s="10"/>
      <c r="I25" s="13" t="s">
        <v>41</v>
      </c>
      <c r="J25" s="2"/>
      <c r="K25" s="2"/>
      <c r="L25" s="11" t="s">
        <v>41</v>
      </c>
      <c r="M25" s="10"/>
      <c r="N25" s="10"/>
      <c r="O25" s="10"/>
      <c r="P25" s="2" t="s">
        <v>41</v>
      </c>
      <c r="Q25" s="12">
        <f>SUM(Q23:Q24)</f>
        <v>1113.7608</v>
      </c>
    </row>
    <row r="26" spans="1:17" ht="18" customHeight="1">
      <c r="A26" s="16" t="s">
        <v>83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ht="18" customHeight="1">
      <c r="A27" s="10" t="s">
        <v>43</v>
      </c>
      <c r="B27" s="10"/>
      <c r="C27" s="10"/>
      <c r="D27" s="13">
        <v>1</v>
      </c>
      <c r="E27" s="13">
        <v>2.2</v>
      </c>
      <c r="F27" s="13">
        <f>D27*E27</f>
        <v>2.2</v>
      </c>
      <c r="G27" s="2">
        <v>1</v>
      </c>
      <c r="H27" s="33" t="s">
        <v>41</v>
      </c>
      <c r="I27" s="13">
        <f>F27*G27</f>
        <v>2.2</v>
      </c>
      <c r="J27" s="2">
        <v>2</v>
      </c>
      <c r="K27" s="2">
        <v>8</v>
      </c>
      <c r="L27" s="11">
        <f>I27*J27*K27</f>
        <v>35.2</v>
      </c>
      <c r="M27" s="10"/>
      <c r="N27" s="10"/>
      <c r="O27" s="10"/>
      <c r="P27" s="2" t="s">
        <v>41</v>
      </c>
      <c r="Q27" s="12" t="s">
        <v>41</v>
      </c>
    </row>
    <row r="28" spans="1:17" ht="18" customHeight="1">
      <c r="A28" s="10" t="s">
        <v>44</v>
      </c>
      <c r="B28" s="10"/>
      <c r="C28" s="10"/>
      <c r="D28" s="13">
        <v>7</v>
      </c>
      <c r="E28" s="13">
        <v>4.25</v>
      </c>
      <c r="F28" s="13">
        <f>D28*E28</f>
        <v>29.75</v>
      </c>
      <c r="G28" s="2">
        <v>1</v>
      </c>
      <c r="H28" s="33">
        <f>I27</f>
        <v>2.2</v>
      </c>
      <c r="I28" s="13">
        <f>F28*G28-H28</f>
        <v>27.55</v>
      </c>
      <c r="J28" s="2">
        <v>1.6</v>
      </c>
      <c r="K28" s="2">
        <v>8</v>
      </c>
      <c r="L28" s="11">
        <f>I28*J28*K28</f>
        <v>352.64000000000004</v>
      </c>
      <c r="M28" s="10"/>
      <c r="N28" s="10"/>
      <c r="O28" s="10"/>
      <c r="P28" s="2" t="s">
        <v>41</v>
      </c>
      <c r="Q28" s="12" t="s">
        <v>41</v>
      </c>
    </row>
    <row r="29" spans="1:17" ht="18" customHeight="1">
      <c r="A29" s="10" t="s">
        <v>49</v>
      </c>
      <c r="B29" s="10"/>
      <c r="C29" s="10"/>
      <c r="D29" s="13"/>
      <c r="E29" s="13"/>
      <c r="F29" s="13">
        <v>6</v>
      </c>
      <c r="G29" s="2">
        <v>1</v>
      </c>
      <c r="H29" s="10"/>
      <c r="I29" s="13">
        <f>F29*G29-H29</f>
        <v>6</v>
      </c>
      <c r="J29" s="2">
        <v>0.47</v>
      </c>
      <c r="K29" s="2">
        <v>17</v>
      </c>
      <c r="L29" s="11">
        <f>I29*J29*K29</f>
        <v>47.94</v>
      </c>
      <c r="M29" s="10"/>
      <c r="N29" s="10"/>
      <c r="O29" s="10"/>
      <c r="P29" s="2" t="s">
        <v>41</v>
      </c>
      <c r="Q29" s="12" t="s">
        <v>41</v>
      </c>
    </row>
    <row r="30" spans="1:17" ht="18" customHeight="1">
      <c r="A30" s="10" t="s">
        <v>51</v>
      </c>
      <c r="B30" s="10"/>
      <c r="C30" s="10"/>
      <c r="D30" s="13"/>
      <c r="E30" s="13"/>
      <c r="F30" s="13">
        <v>6</v>
      </c>
      <c r="G30" s="2">
        <v>1</v>
      </c>
      <c r="H30" s="10"/>
      <c r="I30" s="13">
        <f>F30*G30-H30</f>
        <v>6</v>
      </c>
      <c r="J30" s="2">
        <v>0.38</v>
      </c>
      <c r="K30" s="2">
        <v>29</v>
      </c>
      <c r="L30" s="11">
        <f>I30*J30*K30</f>
        <v>66.12</v>
      </c>
      <c r="M30" s="10"/>
      <c r="N30" s="10"/>
      <c r="O30" s="10"/>
      <c r="P30" s="2" t="s">
        <v>41</v>
      </c>
      <c r="Q30" s="12" t="s">
        <v>41</v>
      </c>
    </row>
    <row r="31" spans="1:17" ht="18" customHeight="1">
      <c r="A31" s="10"/>
      <c r="B31" s="10"/>
      <c r="C31" s="10"/>
      <c r="D31" s="13"/>
      <c r="E31" s="13"/>
      <c r="F31" s="13" t="s">
        <v>41</v>
      </c>
      <c r="G31" s="2"/>
      <c r="H31" s="10"/>
      <c r="I31" s="13" t="s">
        <v>41</v>
      </c>
      <c r="J31" s="2"/>
      <c r="K31" s="2"/>
      <c r="L31" s="11">
        <f>SUM(L27:L30)</f>
        <v>501.90000000000003</v>
      </c>
      <c r="M31" s="10">
        <v>15</v>
      </c>
      <c r="N31" s="10">
        <v>0</v>
      </c>
      <c r="O31" s="10">
        <v>5</v>
      </c>
      <c r="P31" s="2">
        <f>1+0.01*(M31+N31+O31)</f>
        <v>1.2</v>
      </c>
      <c r="Q31" s="12">
        <f>L31*P31</f>
        <v>602.28</v>
      </c>
    </row>
    <row r="32" spans="1:17" ht="18" customHeight="1">
      <c r="A32" s="10" t="s">
        <v>41</v>
      </c>
      <c r="B32" s="10"/>
      <c r="C32" s="10"/>
      <c r="D32" s="13" t="s">
        <v>53</v>
      </c>
      <c r="E32" s="13" t="s">
        <v>41</v>
      </c>
      <c r="F32" s="13">
        <v>2.5</v>
      </c>
      <c r="G32" s="2" t="s">
        <v>54</v>
      </c>
      <c r="H32" s="10">
        <v>25</v>
      </c>
      <c r="I32" s="13" t="s">
        <v>54</v>
      </c>
      <c r="J32" s="2">
        <v>1.29</v>
      </c>
      <c r="K32" s="2" t="s">
        <v>54</v>
      </c>
      <c r="L32" s="13">
        <v>0.24</v>
      </c>
      <c r="M32" s="10" t="s">
        <v>54</v>
      </c>
      <c r="N32" s="10">
        <v>4</v>
      </c>
      <c r="O32" s="10"/>
      <c r="P32" s="2" t="s">
        <v>41</v>
      </c>
      <c r="Q32" s="12">
        <f>F32*H32*J32*L32*N32</f>
        <v>77.39999999999999</v>
      </c>
    </row>
    <row r="33" spans="1:17" ht="18" customHeight="1">
      <c r="A33" s="10"/>
      <c r="B33" s="10"/>
      <c r="C33" s="10"/>
      <c r="D33" s="13"/>
      <c r="E33" s="13"/>
      <c r="F33" s="13" t="s">
        <v>41</v>
      </c>
      <c r="G33" s="2"/>
      <c r="H33" s="10"/>
      <c r="I33" s="13" t="s">
        <v>41</v>
      </c>
      <c r="J33" s="2"/>
      <c r="K33" s="2"/>
      <c r="L33" s="11" t="s">
        <v>41</v>
      </c>
      <c r="M33" s="10"/>
      <c r="N33" s="10"/>
      <c r="O33" s="10"/>
      <c r="P33" s="2" t="s">
        <v>41</v>
      </c>
      <c r="Q33" s="12">
        <f>SUM(Q31:Q32)</f>
        <v>679.68</v>
      </c>
    </row>
  </sheetData>
  <mergeCells count="12">
    <mergeCell ref="O1:P1"/>
    <mergeCell ref="O2:P2"/>
    <mergeCell ref="A26:Q26"/>
    <mergeCell ref="O3:P3"/>
    <mergeCell ref="A8:Q8"/>
    <mergeCell ref="A1:E3"/>
    <mergeCell ref="A18:Q18"/>
    <mergeCell ref="F1:N3"/>
    <mergeCell ref="A4:C4"/>
    <mergeCell ref="D4:H4"/>
    <mergeCell ref="I4:L4"/>
    <mergeCell ref="M4:P4"/>
  </mergeCells>
  <printOptions/>
  <pageMargins left="0.4" right="0.37" top="1" bottom="0.5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 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Gülten AKTÜRK</dc:creator>
  <cp:keywords/>
  <dc:description/>
  <cp:lastModifiedBy>CAFER</cp:lastModifiedBy>
  <cp:lastPrinted>2003-08-01T09:08:01Z</cp:lastPrinted>
  <dcterms:created xsi:type="dcterms:W3CDTF">2001-11-16T17:20:10Z</dcterms:created>
  <dcterms:modified xsi:type="dcterms:W3CDTF">2003-08-01T09:08:05Z</dcterms:modified>
  <cp:category/>
  <cp:version/>
  <cp:contentType/>
  <cp:contentStatus/>
</cp:coreProperties>
</file>