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52" i="1"/>
  <c r="H46"/>
  <c r="E48"/>
  <c r="H42"/>
  <c r="E42"/>
  <c r="H31"/>
  <c r="H26"/>
  <c r="F26"/>
  <c r="E26"/>
  <c r="D27"/>
  <c r="D26"/>
  <c r="B27"/>
  <c r="B26"/>
  <c r="G19"/>
  <c r="F19"/>
  <c r="E21"/>
  <c r="D21"/>
  <c r="C22"/>
  <c r="C21"/>
  <c r="D6"/>
  <c r="G20"/>
  <c r="B9"/>
  <c r="B42" l="1"/>
  <c r="E46"/>
  <c r="B35"/>
  <c r="B46"/>
  <c r="E47"/>
  <c r="H52"/>
  <c r="E31"/>
  <c r="B19"/>
  <c r="E19"/>
  <c r="C20"/>
  <c r="D20"/>
  <c r="C19"/>
  <c r="D19"/>
  <c r="E20"/>
  <c r="H19"/>
  <c r="B31"/>
</calcChain>
</file>

<file path=xl/sharedStrings.xml><?xml version="1.0" encoding="utf-8"?>
<sst xmlns="http://schemas.openxmlformats.org/spreadsheetml/2006/main" count="87" uniqueCount="58">
  <si>
    <t>OTOPARKLAR</t>
  </si>
  <si>
    <t>SIĞINAKLAR</t>
  </si>
  <si>
    <t>JENERATÖR ODASI</t>
  </si>
  <si>
    <t>ELEKTRİK PANO ODASI</t>
  </si>
  <si>
    <t>KAZAN DAİRESİ</t>
  </si>
  <si>
    <t>YAĞMURLAMA SİSTEMİ</t>
  </si>
  <si>
    <t>İTFAİYE SU VERME AĞZI</t>
  </si>
  <si>
    <t>İTFAİYE SU ALMA AĞZI</t>
  </si>
  <si>
    <t>YANGIN DOLABI</t>
  </si>
  <si>
    <t>HİDRANT</t>
  </si>
  <si>
    <t>DUMAN TAHLİYE</t>
  </si>
  <si>
    <t xml:space="preserve">DEPO </t>
  </si>
  <si>
    <t>NOT</t>
  </si>
  <si>
    <t>MERDİVEN  BASINÇLANDIRMA</t>
  </si>
  <si>
    <t>6-Bina  Yüksekliği-Saçak</t>
  </si>
  <si>
    <t>BÜRO BİNALARI
(Ofis,Muaynehane,Banka)</t>
  </si>
  <si>
    <t>Sonuç:( )Gerekir
             ( )Gerekmez</t>
  </si>
  <si>
    <t xml:space="preserve">Tüm binalar en üst-saçak 
kotu-dg </t>
  </si>
  <si>
    <t xml:space="preserve">Tüm bodrumlar en alt kot-dg </t>
  </si>
  <si>
    <t xml:space="preserve">2-Cephe Genişliği-dg  </t>
  </si>
  <si>
    <t xml:space="preserve">3-Tüm Bina Oturum 
Alanı-dg </t>
  </si>
  <si>
    <t>1-Tüm Bina Yapı 
Yüksekliği-</t>
  </si>
  <si>
    <t xml:space="preserve">4--Bina Kapalı Kull.
Alanı-dg </t>
  </si>
  <si>
    <t xml:space="preserve">5--Bina Normal 
Kat Alanı-dg </t>
  </si>
  <si>
    <t xml:space="preserve">7--Bina Otopark Alanları 
Toplamı-dg </t>
  </si>
  <si>
    <t xml:space="preserve">8--Otopark-Araç Asansörü-Araç Sayısı-dg </t>
  </si>
  <si>
    <t xml:space="preserve">8--Bina Sığınak 
Alanı-dg </t>
  </si>
  <si>
    <t xml:space="preserve">9--BinaTaban Alanları 
Toplamı-dg </t>
  </si>
  <si>
    <t xml:space="preserve">10--BinaToplam  
İnşaat Alanı-dg </t>
  </si>
  <si>
    <t xml:space="preserve">11--Merdiven 
Kova Yüks.-dg </t>
  </si>
  <si>
    <t xml:space="preserve">14--Bina BK Depo 
Alanı-dg </t>
  </si>
  <si>
    <t xml:space="preserve">13--Bina Kazan 
Dairesi Alanı-dg </t>
  </si>
  <si>
    <t>13--Bina Kazan 
Kapasitesi-kw-</t>
  </si>
  <si>
    <t xml:space="preserve">12-Bodrum 
Kat Sayısı-dg </t>
  </si>
  <si>
    <t>DEĞER GİRİŞİ</t>
  </si>
  <si>
    <t>OTOMATİK-SONUÇ</t>
  </si>
  <si>
    <r>
      <t xml:space="preserve">
Not:
1--Yandaki 3-9 satırlar arası
 1-2-3-4-5-6-7 -8-9-10-11-12-13-14  
no lu sarı hücrelere değer girişi yapılacak.Bu durumda 
Gerekir veya Gerekemez ibaresi otomatik olarak atar.
2-- </t>
    </r>
    <r>
      <rPr>
        <b/>
        <sz val="11"/>
        <color theme="1"/>
        <rFont val="Times New Roman"/>
        <family val="1"/>
        <charset val="162"/>
      </rPr>
      <t xml:space="preserve">dg </t>
    </r>
    <r>
      <rPr>
        <sz val="11"/>
        <color theme="1"/>
        <rFont val="Times New Roman"/>
        <family val="1"/>
        <charset val="162"/>
      </rPr>
      <t>=bir alt sarı hücreye değer gir
3--Sonuç kısımında yönetmelik hükmü-
otomatik-sonuç kısımı"gerekir-gerekmez
sonucu ve üstünde beyazla sonuç olarak
 yazılan kısım bulunmakta</t>
    </r>
  </si>
  <si>
    <t xml:space="preserve">1-YAPI YÜK. &gt; 30,50 MT,             
2-BİNA YÜK.&gt; 21,50 MT, 
3-KAPALI KULLANIM 
ALANI &gt;1000 M2,    </t>
  </si>
  <si>
    <t>1-TABAN ALANLARININ 
TOPLAMI &gt; 5000 M2.</t>
  </si>
  <si>
    <t>1-YAPI YÜK. &gt; 51,50 MT.</t>
  </si>
  <si>
    <t xml:space="preserve">1-YAPI YÜK. &gt; 30,50 MT,             
2-BİNA YÜK.&gt; 21,50 MT,              
3-KAT ALANI &gt;1000 M2,             </t>
  </si>
  <si>
    <t>1-YAPI YÜK. &gt; 30,50 MT,             
2-BİNA YÜK.&gt; 21,50 MT,     
3-OTURUM ALANI &gt;1000 M2,             
4-CEPHE GENİŞLİĞİ &gt;75 MT.</t>
  </si>
  <si>
    <t xml:space="preserve">1-YAPI YÜK.&gt; 30,50 MT.
(h=3m-10 kat) </t>
  </si>
  <si>
    <t xml:space="preserve">1-YAPI YÜK. &gt; 30,50 MT,            
 2-BİNA YÜK.&gt; 21,50 MT, 
3-KAPALI KULLANIM 
ALANI &gt;1000 M2,    </t>
  </si>
  <si>
    <t>1-MERDİVEN KOVA 
YÜKSEKLİĞİ &gt; 30,50 MT., 
2-BODRUM KAT SAYISI  &gt; 4</t>
  </si>
  <si>
    <t>1-TOPLAM OTOPARK 
ALANLARI &gt; 600 M2, 
2-ARAÇ ASANSÖRÜ &gt; 10 ADET.</t>
  </si>
  <si>
    <t>1-TOPLAM  OTOPARK 
ALANLARI&gt; 600 M2, 
2-ARAÇ ASANSÖRÜ &gt; 10 Ad</t>
  </si>
  <si>
    <t xml:space="preserve">1-TOPLAM  OTOPARK 
ALANLARI&gt; 600 M2, 
</t>
  </si>
  <si>
    <t>1-TOPLAM OTOPARK 
ALANI &gt; 2000 M2.</t>
  </si>
  <si>
    <t>1-BİNADA VARSA 
UYGULANIR.</t>
  </si>
  <si>
    <t>1-SIĞINAK
ALANI  &gt; 100 M2</t>
  </si>
  <si>
    <t>1-GAZLI SÖNDÜRME 
SİSTEMİ VEYA 
ALTERNATİF.</t>
  </si>
  <si>
    <t>1-ISIL KAPASİTE
 &gt; 350 KW.</t>
  </si>
  <si>
    <t>1-KAZAN DAİRESİ
ALANI &gt; 2000 M2</t>
  </si>
  <si>
    <t>1-ALANI &gt; 2000 M2 
OLAN BODRUM KAT</t>
  </si>
  <si>
    <t>1-BODRUM KAT SAYISI 
4 TEN FAZLA OLAN 
BİNALARIN BODRUM 
KATA HİZMET VEREN
 KISIMLARI</t>
  </si>
  <si>
    <t>1-YAPI YÜKSEKLİĞİ &gt; 51,50 MT. BİNALARDA HOL, KORİDOR VE ORTAK ALANLARI.</t>
  </si>
  <si>
    <t>YANGINDAN KORUNMA TESİSATI GEREKLİLİK TABLOSU-MEKANİK-OFİS/TİCARET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</si>
</sst>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0"/>
      <color indexed="8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8" borderId="1" xfId="0" applyFont="1" applyFill="1" applyBorder="1"/>
    <xf numFmtId="0" fontId="7" fillId="12" borderId="1" xfId="0" applyFont="1" applyFill="1" applyBorder="1" applyAlignment="1">
      <alignment horizontal="center" wrapText="1"/>
    </xf>
    <xf numFmtId="0" fontId="7" fillId="2" borderId="3" xfId="0" applyFont="1" applyFill="1" applyBorder="1" applyAlignment="1"/>
    <xf numFmtId="0" fontId="7" fillId="14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/>
    <xf numFmtId="0" fontId="7" fillId="14" borderId="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/>
    <xf numFmtId="0" fontId="7" fillId="8" borderId="4" xfId="0" applyFont="1" applyFill="1" applyBorder="1" applyAlignment="1"/>
    <xf numFmtId="0" fontId="4" fillId="8" borderId="1" xfId="0" applyFont="1" applyFill="1" applyBorder="1"/>
    <xf numFmtId="0" fontId="4" fillId="8" borderId="1" xfId="0" applyFont="1" applyFill="1" applyBorder="1" applyAlignment="1">
      <alignment wrapText="1"/>
    </xf>
    <xf numFmtId="0" fontId="9" fillId="0" borderId="0" xfId="0" applyFont="1" applyFill="1" applyBorder="1" applyAlignment="1"/>
    <xf numFmtId="0" fontId="5" fillId="3" borderId="8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wrapText="1"/>
    </xf>
    <xf numFmtId="0" fontId="6" fillId="15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/>
    <xf numFmtId="0" fontId="7" fillId="8" borderId="2" xfId="0" applyFont="1" applyFill="1" applyBorder="1" applyAlignment="1"/>
    <xf numFmtId="0" fontId="7" fillId="8" borderId="3" xfId="0" applyFont="1" applyFill="1" applyBorder="1" applyAlignment="1"/>
    <xf numFmtId="0" fontId="9" fillId="16" borderId="5" xfId="0" applyFon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7" fillId="12" borderId="2" xfId="0" applyFont="1" applyFill="1" applyBorder="1" applyAlignment="1"/>
    <xf numFmtId="0" fontId="7" fillId="12" borderId="3" xfId="0" applyFont="1" applyFill="1" applyBorder="1" applyAlignment="1"/>
    <xf numFmtId="0" fontId="7" fillId="14" borderId="2" xfId="0" applyFont="1" applyFill="1" applyBorder="1" applyAlignment="1"/>
    <xf numFmtId="0" fontId="7" fillId="14" borderId="3" xfId="0" applyFont="1" applyFill="1" applyBorder="1" applyAlignment="1"/>
    <xf numFmtId="0" fontId="5" fillId="14" borderId="2" xfId="0" applyFont="1" applyFill="1" applyBorder="1" applyAlignment="1">
      <alignment vertical="center" wrapText="1"/>
    </xf>
    <xf numFmtId="0" fontId="5" fillId="14" borderId="4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12" borderId="2" xfId="0" applyFont="1" applyFill="1" applyBorder="1" applyAlignment="1">
      <alignment vertical="center" wrapText="1"/>
    </xf>
    <xf numFmtId="0" fontId="0" fillId="12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8" borderId="2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9" fillId="10" borderId="1" xfId="0" applyFont="1" applyFill="1" applyBorder="1" applyAlignment="1"/>
    <xf numFmtId="0" fontId="0" fillId="0" borderId="1" xfId="0" applyBorder="1" applyAlignment="1"/>
    <xf numFmtId="0" fontId="9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0" fillId="0" borderId="0" xfId="0" applyFont="1" applyFill="1" applyBorder="1" applyAlignment="1">
      <alignment horizontal="center"/>
    </xf>
    <xf numFmtId="0" fontId="5" fillId="14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>
      <selection activeCell="C7" sqref="C7"/>
    </sheetView>
  </sheetViews>
  <sheetFormatPr defaultRowHeight="15"/>
  <cols>
    <col min="1" max="1" width="35.7109375" customWidth="1"/>
    <col min="2" max="2" width="27.7109375" customWidth="1"/>
    <col min="3" max="3" width="30.7109375" customWidth="1"/>
    <col min="4" max="4" width="24.85546875" customWidth="1"/>
    <col min="5" max="5" width="21.5703125" customWidth="1"/>
    <col min="6" max="6" width="25" customWidth="1"/>
    <col min="7" max="7" width="24.7109375" customWidth="1"/>
    <col min="8" max="8" width="21" customWidth="1"/>
    <col min="9" max="9" width="24.42578125" customWidth="1"/>
  </cols>
  <sheetData>
    <row r="1" spans="1:9" ht="18.75">
      <c r="A1" s="76" t="s">
        <v>57</v>
      </c>
      <c r="B1" s="76"/>
      <c r="C1" s="77"/>
      <c r="D1" s="77"/>
      <c r="E1" s="77"/>
      <c r="F1" s="77"/>
      <c r="G1" s="77"/>
      <c r="H1" s="77"/>
    </row>
    <row r="2" spans="1:9" ht="18.75">
      <c r="A2" s="32"/>
      <c r="B2" s="32"/>
      <c r="C2" s="49"/>
      <c r="D2" s="49"/>
      <c r="E2" s="6"/>
      <c r="F2" s="6"/>
      <c r="G2" s="6"/>
      <c r="H2" s="6"/>
    </row>
    <row r="3" spans="1:9" ht="18.75">
      <c r="A3" s="32"/>
      <c r="B3" s="32"/>
      <c r="C3" s="49"/>
      <c r="D3" s="49"/>
      <c r="E3" s="6"/>
      <c r="F3" s="6"/>
      <c r="G3" s="6"/>
      <c r="H3" s="6"/>
    </row>
    <row r="4" spans="1:9" ht="18.75">
      <c r="A4" s="32"/>
      <c r="B4" s="78" t="s">
        <v>34</v>
      </c>
      <c r="C4" s="79"/>
      <c r="D4" s="79"/>
      <c r="E4" s="79"/>
      <c r="F4" s="79"/>
      <c r="G4" s="79"/>
      <c r="H4" s="80"/>
    </row>
    <row r="5" spans="1:9" ht="37.5" customHeight="1">
      <c r="A5" s="87" t="s">
        <v>36</v>
      </c>
      <c r="B5" s="33" t="s">
        <v>17</v>
      </c>
      <c r="C5" s="34" t="s">
        <v>18</v>
      </c>
      <c r="D5" s="35" t="s">
        <v>21</v>
      </c>
      <c r="E5" s="36" t="s">
        <v>19</v>
      </c>
      <c r="F5" s="37" t="s">
        <v>20</v>
      </c>
      <c r="G5" s="38" t="s">
        <v>22</v>
      </c>
      <c r="H5" s="39" t="s">
        <v>23</v>
      </c>
    </row>
    <row r="6" spans="1:9" ht="22.5" customHeight="1">
      <c r="A6" s="88"/>
      <c r="B6" s="40">
        <v>60</v>
      </c>
      <c r="C6" s="41">
        <v>-12</v>
      </c>
      <c r="D6" s="42">
        <f>B6-C6</f>
        <v>72</v>
      </c>
      <c r="E6" s="41">
        <v>80</v>
      </c>
      <c r="F6" s="41">
        <v>400</v>
      </c>
      <c r="G6" s="41">
        <v>6700</v>
      </c>
      <c r="H6" s="41">
        <v>450</v>
      </c>
    </row>
    <row r="7" spans="1:9">
      <c r="A7" s="88"/>
      <c r="B7" s="43"/>
      <c r="C7" s="43"/>
      <c r="D7" s="43"/>
      <c r="E7" s="43"/>
      <c r="F7" s="43"/>
      <c r="G7" s="43"/>
      <c r="H7" s="43"/>
    </row>
    <row r="8" spans="1:9" ht="29.25">
      <c r="A8" s="88"/>
      <c r="B8" s="44" t="s">
        <v>14</v>
      </c>
      <c r="C8" s="45" t="s">
        <v>24</v>
      </c>
      <c r="D8" s="35" t="s">
        <v>25</v>
      </c>
      <c r="E8" s="38" t="s">
        <v>26</v>
      </c>
      <c r="F8" s="38" t="s">
        <v>27</v>
      </c>
      <c r="G8" s="38" t="s">
        <v>28</v>
      </c>
      <c r="H8" s="38" t="s">
        <v>29</v>
      </c>
    </row>
    <row r="9" spans="1:9" ht="27" customHeight="1">
      <c r="A9" s="88"/>
      <c r="B9" s="46">
        <f>B6</f>
        <v>60</v>
      </c>
      <c r="C9" s="41">
        <v>850</v>
      </c>
      <c r="D9" s="41">
        <v>35</v>
      </c>
      <c r="E9" s="41">
        <v>160</v>
      </c>
      <c r="F9" s="41">
        <v>5000</v>
      </c>
      <c r="G9" s="41">
        <v>6500</v>
      </c>
      <c r="H9" s="41">
        <v>65</v>
      </c>
    </row>
    <row r="10" spans="1:9">
      <c r="A10" s="88"/>
      <c r="B10" s="43"/>
      <c r="C10" s="43"/>
      <c r="D10" s="43"/>
      <c r="E10" s="43"/>
      <c r="F10" s="43"/>
      <c r="G10" s="43"/>
      <c r="H10" s="43"/>
      <c r="I10" s="48"/>
    </row>
    <row r="11" spans="1:9" ht="29.25">
      <c r="A11" s="88"/>
      <c r="B11" s="43"/>
      <c r="C11" s="43"/>
      <c r="D11" s="43"/>
      <c r="E11" s="38" t="s">
        <v>30</v>
      </c>
      <c r="F11" s="38" t="s">
        <v>31</v>
      </c>
      <c r="G11" s="38" t="s">
        <v>32</v>
      </c>
      <c r="H11" s="38" t="s">
        <v>33</v>
      </c>
    </row>
    <row r="12" spans="1:9" ht="20.25" customHeight="1">
      <c r="A12" s="88"/>
      <c r="B12" s="89"/>
      <c r="C12" s="89"/>
      <c r="D12" s="47"/>
      <c r="E12" s="41">
        <v>3500</v>
      </c>
      <c r="F12" s="41">
        <v>450</v>
      </c>
      <c r="G12" s="41">
        <v>450</v>
      </c>
      <c r="H12" s="41">
        <v>3</v>
      </c>
    </row>
    <row r="13" spans="1:9">
      <c r="A13" s="49"/>
      <c r="B13" s="47"/>
      <c r="C13" s="47"/>
      <c r="D13" s="47"/>
      <c r="E13" s="43"/>
      <c r="F13" s="43"/>
      <c r="G13" s="43"/>
      <c r="H13" s="43"/>
    </row>
    <row r="14" spans="1:9" ht="18.75">
      <c r="A14" s="49"/>
      <c r="B14" s="52" t="s">
        <v>35</v>
      </c>
      <c r="C14" s="53"/>
      <c r="D14" s="53"/>
      <c r="E14" s="53"/>
      <c r="F14" s="53"/>
      <c r="G14" s="53"/>
      <c r="H14" s="54"/>
    </row>
    <row r="15" spans="1:9">
      <c r="B15" s="5"/>
      <c r="C15" s="5"/>
      <c r="D15" s="5"/>
    </row>
    <row r="16" spans="1:9" s="2" customFormat="1" ht="38.25" customHeight="1">
      <c r="A16" s="4"/>
      <c r="B16" s="8" t="s">
        <v>5</v>
      </c>
      <c r="C16" s="11" t="s">
        <v>6</v>
      </c>
      <c r="D16" s="14" t="s">
        <v>7</v>
      </c>
      <c r="E16" s="12" t="s">
        <v>8</v>
      </c>
      <c r="F16" s="15" t="s">
        <v>9</v>
      </c>
      <c r="G16" s="14" t="s">
        <v>13</v>
      </c>
      <c r="H16" s="13" t="s">
        <v>10</v>
      </c>
    </row>
    <row r="17" spans="1:8" s="1" customFormat="1" ht="72.75" customHeight="1">
      <c r="A17" s="67" t="s">
        <v>15</v>
      </c>
      <c r="B17" s="7" t="s">
        <v>42</v>
      </c>
      <c r="C17" s="7" t="s">
        <v>41</v>
      </c>
      <c r="D17" s="7" t="s">
        <v>40</v>
      </c>
      <c r="E17" s="7" t="s">
        <v>43</v>
      </c>
      <c r="F17" s="7" t="s">
        <v>38</v>
      </c>
      <c r="G17" s="7" t="s">
        <v>44</v>
      </c>
      <c r="H17" s="18" t="s">
        <v>39</v>
      </c>
    </row>
    <row r="18" spans="1:8" s="1" customFormat="1" ht="36.75" customHeight="1">
      <c r="A18" s="68"/>
      <c r="B18" s="17" t="s">
        <v>16</v>
      </c>
      <c r="C18" s="17" t="s">
        <v>16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</row>
    <row r="19" spans="1:8" s="1" customFormat="1" ht="27" customHeight="1">
      <c r="A19" s="69"/>
      <c r="B19" s="24" t="str">
        <f>IF(D6&lt;=30.5,"Gerekmez)",IF(D6&gt;30.5,"Gerekir"))</f>
        <v>Gerekir</v>
      </c>
      <c r="C19" s="24" t="str">
        <f>IF(D6&lt;=30.5,"Gerekmez)",IF(D6&gt;30.5,"Gerekir"))</f>
        <v>Gerekir</v>
      </c>
      <c r="D19" s="24" t="str">
        <f>IF(D6&lt;=30.5,"Gerekmez)",IF(D6&gt;30.5,"Gerekir"))</f>
        <v>Gerekir</v>
      </c>
      <c r="E19" s="24" t="str">
        <f>IF(D6&lt;=30.5,"Gerekmez)",IF(D6&gt;30.5,"Gerekir"))</f>
        <v>Gerekir</v>
      </c>
      <c r="F19" s="24" t="str">
        <f>IF(F9&lt;=5000,"Gerekmez)",IF(F9&gt;5000,"Gerekir"))</f>
        <v>Gerekmez)</v>
      </c>
      <c r="G19" s="24" t="str">
        <f>IF(H9&lt;=30.5,"Gerekmez)",IF(H9&gt;30.5,"Gerekir"))</f>
        <v>Gerekir</v>
      </c>
      <c r="H19" s="24" t="str">
        <f>IF(D6&lt;=51.5,"Gerekmez)",IF(D6&gt;51.5,"Gerekir"))</f>
        <v>Gerekir</v>
      </c>
    </row>
    <row r="20" spans="1:8" s="1" customFormat="1" ht="27" customHeight="1">
      <c r="A20" s="69"/>
      <c r="B20" s="17"/>
      <c r="C20" s="24" t="str">
        <f>IF(B9&lt;=21.5,"Gerekmez)",IF(B9&gt;21.5,"Gerekir"))</f>
        <v>Gerekir</v>
      </c>
      <c r="D20" s="24" t="str">
        <f>IF(B9&lt;=21.5,"Gerekmez)",IF(B9&gt;21.5,"Gerekir"))</f>
        <v>Gerekir</v>
      </c>
      <c r="E20" s="24" t="str">
        <f>IF(B9&lt;=21.5,"Gerekmez)",IF(B9&gt;21.5,"Gerekir"))</f>
        <v>Gerekir</v>
      </c>
      <c r="F20" s="17"/>
      <c r="G20" s="24" t="str">
        <f>IF(H12&lt;=4,"Gerekmez)",IF(H12&gt;4,"Gerekir"))</f>
        <v>Gerekmez)</v>
      </c>
      <c r="H20" s="17"/>
    </row>
    <row r="21" spans="1:8" s="1" customFormat="1" ht="27" customHeight="1">
      <c r="A21" s="69"/>
      <c r="B21" s="17"/>
      <c r="C21" s="24" t="str">
        <f>IF(F6&lt;=1000,"Gerekmez)",IF(F6&gt;1000,"Gerekir"))</f>
        <v>Gerekmez)</v>
      </c>
      <c r="D21" s="24" t="str">
        <f>IF(H6&lt;=1000,"Gerekmez)",IF(H6&gt;1000,"Gerekir"))</f>
        <v>Gerekmez)</v>
      </c>
      <c r="E21" s="24" t="str">
        <f>IF(G6&lt;=1000,"Gerekmez)",IF(G6&gt;1000,"Gerekir"))</f>
        <v>Gerekir</v>
      </c>
      <c r="F21" s="17"/>
      <c r="G21" s="17"/>
      <c r="H21" s="17"/>
    </row>
    <row r="22" spans="1:8" s="1" customFormat="1" ht="27" customHeight="1">
      <c r="A22" s="70"/>
      <c r="B22" s="17"/>
      <c r="C22" s="24" t="str">
        <f>IF(E6&lt;=75,"Gerekmez)",IF(E6&gt;75,"Gerekir"))</f>
        <v>Gerekir</v>
      </c>
      <c r="D22" s="17"/>
      <c r="E22" s="17"/>
      <c r="F22" s="17"/>
      <c r="G22" s="17"/>
      <c r="H22" s="17"/>
    </row>
    <row r="23" spans="1:8" s="1" customFormat="1" ht="24.75" customHeight="1">
      <c r="A23" s="64"/>
      <c r="B23" s="65"/>
      <c r="C23" s="65"/>
      <c r="D23" s="65"/>
      <c r="E23" s="65"/>
      <c r="F23" s="65"/>
      <c r="G23" s="65"/>
      <c r="H23" s="66"/>
    </row>
    <row r="24" spans="1:8" ht="51" customHeight="1">
      <c r="A24" s="85" t="s">
        <v>0</v>
      </c>
      <c r="B24" s="10" t="s">
        <v>45</v>
      </c>
      <c r="C24" s="10"/>
      <c r="D24" s="9" t="s">
        <v>46</v>
      </c>
      <c r="E24" s="9" t="s">
        <v>47</v>
      </c>
      <c r="F24" s="9" t="s">
        <v>38</v>
      </c>
      <c r="G24" s="19"/>
      <c r="H24" s="10" t="s">
        <v>48</v>
      </c>
    </row>
    <row r="25" spans="1:8" ht="42" customHeight="1">
      <c r="A25" s="86"/>
      <c r="B25" s="17" t="s">
        <v>16</v>
      </c>
      <c r="C25" s="17"/>
      <c r="D25" s="17" t="s">
        <v>16</v>
      </c>
      <c r="E25" s="17" t="s">
        <v>16</v>
      </c>
      <c r="F25" s="17" t="s">
        <v>16</v>
      </c>
      <c r="G25" s="17"/>
      <c r="H25" s="17" t="s">
        <v>16</v>
      </c>
    </row>
    <row r="26" spans="1:8" ht="24.75" customHeight="1">
      <c r="A26" s="82"/>
      <c r="B26" s="24" t="str">
        <f>IF(C9&lt;=600,"Gerekmez)",IF(C9&gt;600,"Gerekir"))</f>
        <v>Gerekir</v>
      </c>
      <c r="C26" s="25"/>
      <c r="D26" s="24" t="str">
        <f>IF(C9&lt;=600,"Gerekmez)",IF(C9&gt;600,"Gerekir"))</f>
        <v>Gerekir</v>
      </c>
      <c r="E26" s="24" t="str">
        <f>IF(C9&lt;=600,"Gerekmez)",IF(C9&gt;600,"Gerekir"))</f>
        <v>Gerekir</v>
      </c>
      <c r="F26" s="24" t="str">
        <f>IF(F9&lt;=5000,"Gerekmez)",IF(F9&gt;5000,"Gerekir"))</f>
        <v>Gerekmez)</v>
      </c>
      <c r="G26" s="25"/>
      <c r="H26" s="24" t="str">
        <f>IF(C9&lt;=2000,"Gerekmez)",IF(C9&gt;2000,"Gerekir"))</f>
        <v>Gerekmez)</v>
      </c>
    </row>
    <row r="27" spans="1:8" ht="24.75" customHeight="1">
      <c r="A27" s="61"/>
      <c r="B27" s="24" t="str">
        <f>IF(D9&lt;=10,"Gerekmez)",IF(D9&gt;10,"Gerekir"))</f>
        <v>Gerekir</v>
      </c>
      <c r="C27" s="25"/>
      <c r="D27" s="24" t="str">
        <f>IF(D9&lt;=10,"Gerekmez)",IF(D9&gt;10,"Gerekir"))</f>
        <v>Gerekir</v>
      </c>
      <c r="E27" s="17"/>
      <c r="F27" s="25"/>
      <c r="G27" s="25"/>
      <c r="H27" s="17"/>
    </row>
    <row r="28" spans="1:8" ht="24.75" customHeight="1">
      <c r="A28" s="64"/>
      <c r="B28" s="65"/>
      <c r="C28" s="65"/>
      <c r="D28" s="65"/>
      <c r="E28" s="65"/>
      <c r="F28" s="65"/>
      <c r="G28" s="65"/>
      <c r="H28" s="66"/>
    </row>
    <row r="29" spans="1:8" ht="33" customHeight="1">
      <c r="A29" s="59" t="s">
        <v>1</v>
      </c>
      <c r="B29" s="22" t="s">
        <v>49</v>
      </c>
      <c r="C29" s="57"/>
      <c r="D29" s="83"/>
      <c r="E29" s="22" t="s">
        <v>49</v>
      </c>
      <c r="F29" s="57"/>
      <c r="G29" s="57"/>
      <c r="H29" s="22" t="s">
        <v>50</v>
      </c>
    </row>
    <row r="30" spans="1:8" ht="31.5" customHeight="1">
      <c r="A30" s="60"/>
      <c r="B30" s="17" t="s">
        <v>16</v>
      </c>
      <c r="C30" s="58"/>
      <c r="D30" s="84"/>
      <c r="E30" s="17" t="s">
        <v>16</v>
      </c>
      <c r="F30" s="58"/>
      <c r="G30" s="58"/>
      <c r="H30" s="17" t="s">
        <v>16</v>
      </c>
    </row>
    <row r="31" spans="1:8" ht="20.25" customHeight="1">
      <c r="A31" s="61"/>
      <c r="B31" s="24" t="str">
        <f>IF(D6&lt;=51.5,"Gerekmez)",IF(D6&gt;51.5,"Gerekir"))</f>
        <v>Gerekir</v>
      </c>
      <c r="C31" s="26"/>
      <c r="D31" s="27"/>
      <c r="E31" s="24" t="str">
        <f>IF(D6&lt;=51.5,"Gerekmez)",IF(D6&gt;51.5,"Gerekir"))</f>
        <v>Gerekir</v>
      </c>
      <c r="F31" s="26"/>
      <c r="G31" s="26"/>
      <c r="H31" s="24" t="str">
        <f>IF(E9&lt;=100,"Gerekmez)",IF(E9&gt;100,"Gerekir"))</f>
        <v>Gerekir</v>
      </c>
    </row>
    <row r="32" spans="1:8" ht="20.25" customHeight="1">
      <c r="A32" s="64"/>
      <c r="B32" s="65"/>
      <c r="C32" s="65"/>
      <c r="D32" s="65"/>
      <c r="E32" s="65"/>
      <c r="F32" s="65"/>
      <c r="G32" s="65"/>
      <c r="H32" s="66"/>
    </row>
    <row r="33" spans="1:8" ht="33" customHeight="1">
      <c r="A33" s="62" t="s">
        <v>2</v>
      </c>
      <c r="B33" s="20" t="s">
        <v>49</v>
      </c>
      <c r="C33" s="55"/>
      <c r="D33" s="55"/>
      <c r="E33" s="55"/>
      <c r="F33" s="55"/>
      <c r="G33" s="55"/>
      <c r="H33" s="55"/>
    </row>
    <row r="34" spans="1:8" ht="39" customHeight="1">
      <c r="A34" s="63"/>
      <c r="B34" s="17" t="s">
        <v>16</v>
      </c>
      <c r="C34" s="56"/>
      <c r="D34" s="56"/>
      <c r="E34" s="56"/>
      <c r="F34" s="56"/>
      <c r="G34" s="56"/>
      <c r="H34" s="56"/>
    </row>
    <row r="35" spans="1:8" ht="27" customHeight="1">
      <c r="A35" s="61"/>
      <c r="B35" s="24" t="str">
        <f>IF(D6&lt;=51.5,"Gerekmez)",IF(D6&gt;51.5,"Gerekir"))</f>
        <v>Gerekir</v>
      </c>
      <c r="C35" s="28"/>
      <c r="D35" s="28"/>
      <c r="E35" s="28"/>
      <c r="F35" s="28"/>
      <c r="G35" s="28"/>
      <c r="H35" s="28"/>
    </row>
    <row r="36" spans="1:8" ht="27" customHeight="1">
      <c r="A36" s="64"/>
      <c r="B36" s="65"/>
      <c r="C36" s="65"/>
      <c r="D36" s="65"/>
      <c r="E36" s="65"/>
      <c r="F36" s="65"/>
      <c r="G36" s="65"/>
      <c r="H36" s="66"/>
    </row>
    <row r="37" spans="1:8" ht="48.75" customHeight="1">
      <c r="A37" s="59" t="s">
        <v>3</v>
      </c>
      <c r="B37" s="22" t="s">
        <v>51</v>
      </c>
      <c r="C37" s="57"/>
      <c r="D37" s="57"/>
      <c r="E37" s="57"/>
      <c r="F37" s="57"/>
      <c r="G37" s="57"/>
      <c r="H37" s="57"/>
    </row>
    <row r="38" spans="1:8" ht="30.75" customHeight="1">
      <c r="A38" s="90"/>
      <c r="B38" s="17" t="s">
        <v>16</v>
      </c>
      <c r="C38" s="58"/>
      <c r="D38" s="58"/>
      <c r="E38" s="58"/>
      <c r="F38" s="58"/>
      <c r="G38" s="58"/>
      <c r="H38" s="58"/>
    </row>
    <row r="39" spans="1:8" ht="19.5" customHeight="1">
      <c r="A39" s="64"/>
      <c r="B39" s="65"/>
      <c r="C39" s="65"/>
      <c r="D39" s="65"/>
      <c r="E39" s="65"/>
      <c r="F39" s="65"/>
      <c r="G39" s="65"/>
      <c r="H39" s="66"/>
    </row>
    <row r="40" spans="1:8" ht="30" customHeight="1">
      <c r="A40" s="85" t="s">
        <v>4</v>
      </c>
      <c r="B40" s="10" t="s">
        <v>49</v>
      </c>
      <c r="C40" s="50"/>
      <c r="D40" s="50"/>
      <c r="E40" s="9" t="s">
        <v>52</v>
      </c>
      <c r="F40" s="50"/>
      <c r="G40" s="50"/>
      <c r="H40" s="10" t="s">
        <v>53</v>
      </c>
    </row>
    <row r="41" spans="1:8" ht="36" customHeight="1">
      <c r="A41" s="86"/>
      <c r="B41" s="17" t="s">
        <v>16</v>
      </c>
      <c r="C41" s="51"/>
      <c r="D41" s="51"/>
      <c r="E41" s="17" t="s">
        <v>16</v>
      </c>
      <c r="F41" s="51"/>
      <c r="G41" s="51"/>
      <c r="H41" s="17" t="s">
        <v>16</v>
      </c>
    </row>
    <row r="42" spans="1:8" ht="21.75" customHeight="1">
      <c r="A42" s="61"/>
      <c r="B42" s="24" t="str">
        <f>IF(D6&lt;=51.5,"Gerekmez)",IF(D6&gt;51.5,"Gerekir"))</f>
        <v>Gerekir</v>
      </c>
      <c r="C42" s="29"/>
      <c r="D42" s="29"/>
      <c r="E42" s="24" t="str">
        <f>IF(G12&lt;=350,"Gerekmez)",IF(G12&gt;350,"Gerekir"))</f>
        <v>Gerekir</v>
      </c>
      <c r="F42" s="29"/>
      <c r="G42" s="29"/>
      <c r="H42" s="24" t="str">
        <f>IF(F12&lt;=2000,"Gerekmez)",IF(F12&gt;2000,"Gerekir"))</f>
        <v>Gerekmez)</v>
      </c>
    </row>
    <row r="43" spans="1:8" ht="21.75" customHeight="1">
      <c r="A43" s="64"/>
      <c r="B43" s="65"/>
      <c r="C43" s="65"/>
      <c r="D43" s="65"/>
      <c r="E43" s="65"/>
      <c r="F43" s="65"/>
      <c r="G43" s="65"/>
      <c r="H43" s="66"/>
    </row>
    <row r="44" spans="1:8" ht="57" customHeight="1">
      <c r="A44" s="67" t="s">
        <v>11</v>
      </c>
      <c r="B44" s="23" t="s">
        <v>49</v>
      </c>
      <c r="C44" s="74"/>
      <c r="D44" s="74"/>
      <c r="E44" s="7" t="s">
        <v>37</v>
      </c>
      <c r="F44" s="74"/>
      <c r="G44" s="74"/>
      <c r="H44" s="7" t="s">
        <v>54</v>
      </c>
    </row>
    <row r="45" spans="1:8" ht="38.25" customHeight="1">
      <c r="A45" s="81"/>
      <c r="B45" s="17" t="s">
        <v>16</v>
      </c>
      <c r="C45" s="75"/>
      <c r="D45" s="75"/>
      <c r="E45" s="17" t="s">
        <v>16</v>
      </c>
      <c r="F45" s="75"/>
      <c r="G45" s="75"/>
      <c r="H45" s="17" t="s">
        <v>16</v>
      </c>
    </row>
    <row r="46" spans="1:8" ht="27" customHeight="1">
      <c r="A46" s="82"/>
      <c r="B46" s="24" t="str">
        <f>IF(D6&lt;=51.5,"Gerekmez)",IF(D6&gt;51.5,"Gerekir"))</f>
        <v>Gerekir</v>
      </c>
      <c r="C46" s="21"/>
      <c r="D46" s="21"/>
      <c r="E46" s="24" t="str">
        <f>IF(D6&lt;=30.5,"Gerekmez)",IF(D6&gt;30.5,"Gerekir"))</f>
        <v>Gerekir</v>
      </c>
      <c r="F46" s="21"/>
      <c r="G46" s="21"/>
      <c r="H46" s="24" t="str">
        <f>IF(E12&lt;=2000,"Gerekmez)",IF(E12&gt;2000,"Gerekir"))</f>
        <v>Gerekir</v>
      </c>
    </row>
    <row r="47" spans="1:8" ht="27" customHeight="1">
      <c r="A47" s="82"/>
      <c r="B47" s="17"/>
      <c r="C47" s="21"/>
      <c r="D47" s="21"/>
      <c r="E47" s="24" t="str">
        <f>IF(B9&lt;=21.5,"Gerekmez)",IF(B9&gt;21.5,"Gerekir"))</f>
        <v>Gerekir</v>
      </c>
      <c r="F47" s="21"/>
      <c r="G47" s="21"/>
      <c r="H47" s="17"/>
    </row>
    <row r="48" spans="1:8" ht="27" customHeight="1">
      <c r="A48" s="61"/>
      <c r="B48" s="17"/>
      <c r="C48" s="21"/>
      <c r="D48" s="21"/>
      <c r="E48" s="24" t="str">
        <f>IF(G6&lt;=1000,"Gerekmez)",IF(G6&gt;1000,"Gerekir"))</f>
        <v>Gerekir</v>
      </c>
      <c r="F48" s="21"/>
      <c r="G48" s="21"/>
      <c r="H48" s="17"/>
    </row>
    <row r="49" spans="1:8" ht="27" customHeight="1">
      <c r="A49" s="64"/>
      <c r="B49" s="65"/>
      <c r="C49" s="65"/>
      <c r="D49" s="65"/>
      <c r="E49" s="65"/>
      <c r="F49" s="65"/>
      <c r="G49" s="65"/>
      <c r="H49" s="66"/>
    </row>
    <row r="50" spans="1:8" ht="60.75">
      <c r="A50" s="71" t="s">
        <v>12</v>
      </c>
      <c r="B50" s="30"/>
      <c r="C50" s="30"/>
      <c r="D50" s="30"/>
      <c r="E50" s="30"/>
      <c r="F50" s="30"/>
      <c r="G50" s="31" t="s">
        <v>55</v>
      </c>
      <c r="H50" s="16" t="s">
        <v>56</v>
      </c>
    </row>
    <row r="51" spans="1:8" ht="27.75" customHeight="1">
      <c r="A51" s="72"/>
      <c r="B51" s="30"/>
      <c r="C51" s="30"/>
      <c r="D51" s="30"/>
      <c r="E51" s="30"/>
      <c r="F51" s="30"/>
      <c r="G51" s="17" t="s">
        <v>16</v>
      </c>
      <c r="H51" s="17" t="s">
        <v>16</v>
      </c>
    </row>
    <row r="52" spans="1:8" ht="23.25" customHeight="1">
      <c r="A52" s="73"/>
      <c r="B52" s="30"/>
      <c r="C52" s="30"/>
      <c r="D52" s="30"/>
      <c r="E52" s="30"/>
      <c r="F52" s="30"/>
      <c r="G52" s="24" t="str">
        <f>IF(H12&lt;=4,"Gerekmez)",IF(H12&gt;4,"Gerekir"))</f>
        <v>Gerekmez)</v>
      </c>
      <c r="H52" s="24" t="str">
        <f>IF(D6&lt;=51.5,"Gerekmez)",IF(D6&gt;51.5,"Gerekir"))</f>
        <v>Gerekir</v>
      </c>
    </row>
  </sheetData>
  <mergeCells count="44">
    <mergeCell ref="G44:G45"/>
    <mergeCell ref="A1:H1"/>
    <mergeCell ref="B4:H4"/>
    <mergeCell ref="A44:A48"/>
    <mergeCell ref="D29:D30"/>
    <mergeCell ref="D33:D34"/>
    <mergeCell ref="D37:D38"/>
    <mergeCell ref="A40:A42"/>
    <mergeCell ref="A24:A27"/>
    <mergeCell ref="A5:A12"/>
    <mergeCell ref="B12:C12"/>
    <mergeCell ref="A37:A38"/>
    <mergeCell ref="C29:C30"/>
    <mergeCell ref="C33:C34"/>
    <mergeCell ref="C37:C38"/>
    <mergeCell ref="C44:C45"/>
    <mergeCell ref="A50:A52"/>
    <mergeCell ref="A32:H32"/>
    <mergeCell ref="A36:H36"/>
    <mergeCell ref="A39:H39"/>
    <mergeCell ref="A43:H43"/>
    <mergeCell ref="A49:H49"/>
    <mergeCell ref="H33:H34"/>
    <mergeCell ref="H37:H38"/>
    <mergeCell ref="F40:F41"/>
    <mergeCell ref="F44:F45"/>
    <mergeCell ref="G33:G34"/>
    <mergeCell ref="G37:G38"/>
    <mergeCell ref="D44:D45"/>
    <mergeCell ref="E37:E38"/>
    <mergeCell ref="F33:F34"/>
    <mergeCell ref="F37:F38"/>
    <mergeCell ref="A29:A31"/>
    <mergeCell ref="A33:A35"/>
    <mergeCell ref="A23:H23"/>
    <mergeCell ref="A28:H28"/>
    <mergeCell ref="A17:A22"/>
    <mergeCell ref="D40:D41"/>
    <mergeCell ref="C40:C41"/>
    <mergeCell ref="B14:H14"/>
    <mergeCell ref="E33:E34"/>
    <mergeCell ref="F29:F30"/>
    <mergeCell ref="G29:G30"/>
    <mergeCell ref="G40:G41"/>
  </mergeCells>
  <pageMargins left="0.11811023622047245" right="0.11811023622047245" top="0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0"/>
  <sheetViews>
    <sheetView workbookViewId="0">
      <selection activeCell="D14" sqref="D14"/>
    </sheetView>
  </sheetViews>
  <sheetFormatPr defaultRowHeight="15"/>
  <cols>
    <col min="1" max="1" width="55.5703125" customWidth="1"/>
  </cols>
  <sheetData>
    <row r="2" spans="1:1" ht="26.25" customHeight="1">
      <c r="A2" s="3"/>
    </row>
    <row r="30" spans="1:1">
      <c r="A30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11934124724</dc:creator>
  <cp:lastModifiedBy>31750845092</cp:lastModifiedBy>
  <cp:lastPrinted>2014-10-15T06:30:29Z</cp:lastPrinted>
  <dcterms:created xsi:type="dcterms:W3CDTF">2014-10-14T13:04:17Z</dcterms:created>
  <dcterms:modified xsi:type="dcterms:W3CDTF">2014-11-13T08:46:50Z</dcterms:modified>
</cp:coreProperties>
</file>