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25" i="1"/>
  <c r="E24"/>
  <c r="G19"/>
  <c r="G18"/>
  <c r="F18"/>
  <c r="E17"/>
  <c r="D20"/>
  <c r="D19"/>
  <c r="E6" l="1"/>
  <c r="M13"/>
  <c r="M11"/>
  <c r="M10"/>
  <c r="M9"/>
  <c r="M8"/>
  <c r="M7"/>
  <c r="M6"/>
  <c r="D6"/>
  <c r="I17" l="1"/>
  <c r="F17"/>
  <c r="B18"/>
  <c r="F24"/>
  <c r="H17"/>
  <c r="C17"/>
  <c r="D17"/>
  <c r="G17"/>
  <c r="D18"/>
  <c r="B17"/>
</calcChain>
</file>

<file path=xl/sharedStrings.xml><?xml version="1.0" encoding="utf-8"?>
<sst xmlns="http://schemas.openxmlformats.org/spreadsheetml/2006/main" count="68" uniqueCount="55">
  <si>
    <t>OTOPARKLAR</t>
  </si>
  <si>
    <t>SIĞINAKLAR</t>
  </si>
  <si>
    <t>JENERATÖR ODASI</t>
  </si>
  <si>
    <t>ELEKTRİK PANO ODASI</t>
  </si>
  <si>
    <t>KAZAN DAİRESİ</t>
  </si>
  <si>
    <t>BÜRO BİNALARI (Ofis,Muaynehane,Banka)</t>
  </si>
  <si>
    <t>YAPI YÜK. &gt; 51,50 MT.</t>
  </si>
  <si>
    <t xml:space="preserve">DEPO </t>
  </si>
  <si>
    <t>NOT</t>
  </si>
  <si>
    <t>PARATONER TESİSATI</t>
  </si>
  <si>
    <t>BUSBAR TESİSATI</t>
  </si>
  <si>
    <t>ACİL DURUM AYD.</t>
  </si>
  <si>
    <t>UYGULANIR</t>
  </si>
  <si>
    <t>OTOPARK KAPALI İSE UYGULANIR</t>
  </si>
  <si>
    <t xml:space="preserve">OTOMATİK ALGILAMA </t>
  </si>
  <si>
    <t>YANGIN UYARI BUTON</t>
  </si>
  <si>
    <t>ANONS SİSTEMİ</t>
  </si>
  <si>
    <t>ACİL DURUM ASANSÖRÜ</t>
  </si>
  <si>
    <t xml:space="preserve">1-BİNA YÜK. &gt; 21,50 MT,             2-YAPI YÜK.&gt; 30,50 MT,                 </t>
  </si>
  <si>
    <t xml:space="preserve">1-YAPI YÜK. &gt; 51,50 MT             </t>
  </si>
  <si>
    <t>Sonuç:( )Gerekir
             ( )Gerekmez</t>
  </si>
  <si>
    <t xml:space="preserve">1-ÇIKIŞ SAYISI &gt;1 
FAZLA 
 OLAN TÜM 
BİNALARDA      </t>
  </si>
  <si>
    <t>Konf vs Salon</t>
  </si>
  <si>
    <t>Kull.Amacı</t>
  </si>
  <si>
    <t>Kull. Yükü</t>
  </si>
  <si>
    <t>Süpermarket,Dükk</t>
  </si>
  <si>
    <t>Ofis,Kütüphane,</t>
  </si>
  <si>
    <t>Alan-(Değer Grş)</t>
  </si>
  <si>
    <t>Fab.Üretim Alanı</t>
  </si>
  <si>
    <t>Otel Yatak Odaları</t>
  </si>
  <si>
    <t>Depo,Otopark,Mak D</t>
  </si>
  <si>
    <t>Hastane Yatak Odaları</t>
  </si>
  <si>
    <t>2-Bina  Yüksekliği-
Saçak Yüksekliği</t>
  </si>
  <si>
    <t>ACİL DURUM YÖNLEN.</t>
  </si>
  <si>
    <t xml:space="preserve"> 1-YAPI YÜK. &gt; 30,50 MT,             
2-BİNA YÜK.&gt; 21,50 MT, 
3-KULLANICI YÜKÜ 
200 DEN FAZLA İSE,
4-ZEMİN SEVİYESİNİN 
ALTINDA &gt;=50 
KULLANICI VAR İSE
5-PENCERESİZ BİNALARDA,
</t>
  </si>
  <si>
    <t>1--YAPI YÜK.&gt;30.50, 
2--BİNA TOPLAM
 KAPALI ALANI &gt;5000 M2.</t>
  </si>
  <si>
    <t>1-BİNA YÜK. 21.50 
2--KONUTLAR HARİÇ  
KAT SAYISI &gt;4 , 
2-KONUTLAR HARİÇ KAT ALANI 400 M2 DEN 
FAZLA OLAN İKİ KAT
 İLE DÖRT KAT 
ARASINDAKİ BÜTÜN BİNALARDA</t>
  </si>
  <si>
    <r>
      <rPr>
        <sz val="11"/>
        <color rgb="FFFF0000"/>
        <rFont val="Calibri"/>
        <family val="2"/>
        <charset val="162"/>
        <scheme val="minor"/>
      </rPr>
      <t>DEPOLAR-(OTOPARKLAR</t>
    </r>
    <r>
      <rPr>
        <sz val="11"/>
        <color theme="1"/>
        <rFont val="Calibri"/>
        <family val="2"/>
        <charset val="162"/>
        <scheme val="minor"/>
      </rPr>
      <t>)
1--YAPI YÜKSEKLİĞİ:&gt;6.50
 2- KAPALI ALAN TOPLAMI &gt;
 5000 M2.</t>
    </r>
  </si>
  <si>
    <t xml:space="preserve">
1--BÜTÜN KAÇIŞ YOLLARINDA 
2-ASANSÖRDE, 
3--YÜRÜYEN MERDİVENLERDE,
4--İLK YARDIM  VE EMİNYET EKİPMANI OLAN YERLERDE,
5--YANGIN UYARI BUTONLARI, 
6--YANGIN DOLAPLARININ BULUNDUĞU YERLERDE, 
7--ZEMİN SEVİYESİNİN ALTINDA
 50 DEN FAZLA KULLANICI OLAN
 BİNALARDA
8--KULLANICI YÜKÜ 200 Ü GEÇEN
 TÜM BİNALARDA, 
9--PENCERESİZ BİNALARDA
</t>
  </si>
  <si>
    <t xml:space="preserve">
BODRUM KATLARDAKİ 
OTOPARKLARDA EĞER DEDEKTÖR KULLANILMAK 
İSTENMEZ İSE FLOW SWİTCHLER YANGIN 
PANELİNE BAĞLANMAK SURETİ İLE KORUNMA SAĞLANMALIDIR
</t>
  </si>
  <si>
    <t>10--Kullanıcı Yükü Hesabı-Ek-5/A Göre</t>
  </si>
  <si>
    <t xml:space="preserve">
Not:
1--Yandaki 3-9 satırlar arası
 1-2-3-4-5-6-7 -8-9 no lu sarı hücrelere 
değer girişi yapılacak.Bu durumda 
Gerekir veya Gerekemez ibaresi 
otomatik olarak atar.
2-- dg =bir alt sarı hücreye değer gir.
3--Sonuç kısımında yönetmelik hükmü-
otomatik-sonuç kısımı"gerekir-gerekmez
sonucu ve üstünde beyazla sonuç olarak
 yazılan kısım bulunmakta
</t>
  </si>
  <si>
    <t>DEĞER GİRİŞİ</t>
  </si>
  <si>
    <t>Tüm binalar en üst-
saçak kotu-dg</t>
  </si>
  <si>
    <t>Tüm bodrumlar 
en alt kot-dg</t>
  </si>
  <si>
    <t>1-Yapı Yüksekliği</t>
  </si>
  <si>
    <t>3-Kullanıcı Yükü-dg
yandan-tablo 10</t>
  </si>
  <si>
    <t>4-Zemin Altı Kullanıcı Yükü-dg-yandan</t>
  </si>
  <si>
    <t xml:space="preserve">5-Bina Çıkış Sayısı-dg
</t>
  </si>
  <si>
    <t>8-Topl Kapalı Alan
-TİA-dg</t>
  </si>
  <si>
    <t>7-Normal Kat 
Alanı-dg</t>
  </si>
  <si>
    <t>6-Bina Taban Alanlar 
Toplamı-dg</t>
  </si>
  <si>
    <t>9-Topl Kat 
Adedi-dg</t>
  </si>
  <si>
    <t>OTOMATİK-SONUÇ</t>
  </si>
  <si>
    <t>YANGINDAN KORUNMA TESİSATI GEREKLİLİK TABLOSU-ELEKTRİK-OFİS/TİCARET M.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</si>
</sst>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/>
    <xf numFmtId="0" fontId="0" fillId="2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/>
    <xf numFmtId="0" fontId="0" fillId="0" borderId="0" xfId="0" applyFill="1" applyBorder="1" applyAlignment="1"/>
    <xf numFmtId="0" fontId="6" fillId="9" borderId="1" xfId="0" applyFont="1" applyFill="1" applyBorder="1" applyAlignment="1"/>
    <xf numFmtId="0" fontId="0" fillId="0" borderId="1" xfId="0" applyBorder="1" applyAlignment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D8" sqref="D8"/>
    </sheetView>
  </sheetViews>
  <sheetFormatPr defaultRowHeight="15"/>
  <cols>
    <col min="1" max="1" width="37.5703125" customWidth="1"/>
    <col min="2" max="2" width="22.85546875" customWidth="1"/>
    <col min="3" max="3" width="25.5703125" customWidth="1"/>
    <col min="4" max="4" width="30.28515625" customWidth="1"/>
    <col min="5" max="5" width="23.7109375" customWidth="1"/>
    <col min="6" max="6" width="27" customWidth="1"/>
    <col min="7" max="7" width="26.140625" customWidth="1"/>
    <col min="8" max="8" width="30" customWidth="1"/>
    <col min="9" max="9" width="23" customWidth="1"/>
    <col min="10" max="10" width="2.85546875" customWidth="1"/>
    <col min="11" max="11" width="20.28515625" customWidth="1"/>
    <col min="12" max="12" width="15" customWidth="1"/>
    <col min="13" max="13" width="10.42578125" customWidth="1"/>
    <col min="14" max="14" width="2.28515625" customWidth="1"/>
    <col min="15" max="15" width="12.7109375" customWidth="1"/>
  </cols>
  <sheetData>
    <row r="1" spans="1:17" ht="18.75">
      <c r="A1" s="60" t="s">
        <v>54</v>
      </c>
      <c r="B1" s="60"/>
      <c r="C1" s="61"/>
      <c r="D1" s="61"/>
      <c r="E1" s="61"/>
      <c r="F1" s="61"/>
      <c r="G1" s="61"/>
      <c r="H1" s="61"/>
    </row>
    <row r="2" spans="1:17" ht="18.75">
      <c r="A2" s="19"/>
      <c r="B2" s="19"/>
      <c r="C2" s="34"/>
      <c r="D2" s="35"/>
      <c r="E2" s="36"/>
    </row>
    <row r="3" spans="1:17" ht="18.75">
      <c r="A3" s="19"/>
      <c r="B3" s="19"/>
      <c r="C3" s="34"/>
      <c r="D3" s="35"/>
      <c r="E3" s="36"/>
    </row>
    <row r="4" spans="1:17" ht="18.75">
      <c r="A4" s="37"/>
      <c r="B4" s="62" t="s">
        <v>42</v>
      </c>
      <c r="C4" s="63"/>
      <c r="D4" s="63"/>
      <c r="E4" s="63"/>
      <c r="F4" s="63"/>
      <c r="G4" s="63"/>
      <c r="H4" s="63"/>
      <c r="K4" s="58" t="s">
        <v>40</v>
      </c>
      <c r="L4" s="58"/>
      <c r="M4" s="58"/>
      <c r="O4" s="59"/>
      <c r="P4" s="59"/>
      <c r="Q4" s="59"/>
    </row>
    <row r="5" spans="1:17" ht="29.25">
      <c r="A5" s="65" t="s">
        <v>41</v>
      </c>
      <c r="B5" s="42" t="s">
        <v>43</v>
      </c>
      <c r="C5" s="43" t="s">
        <v>44</v>
      </c>
      <c r="D5" s="38" t="s">
        <v>45</v>
      </c>
      <c r="E5" s="39" t="s">
        <v>32</v>
      </c>
      <c r="F5" s="40" t="s">
        <v>46</v>
      </c>
      <c r="G5" s="40" t="s">
        <v>47</v>
      </c>
      <c r="H5" s="40" t="s">
        <v>48</v>
      </c>
      <c r="K5" s="21" t="s">
        <v>23</v>
      </c>
      <c r="L5" s="20" t="s">
        <v>27</v>
      </c>
      <c r="M5" s="22" t="s">
        <v>24</v>
      </c>
      <c r="O5" s="15"/>
      <c r="P5" s="15"/>
      <c r="Q5" s="15"/>
    </row>
    <row r="6" spans="1:17" ht="22.5" customHeight="1">
      <c r="A6" s="65"/>
      <c r="B6" s="44">
        <v>60</v>
      </c>
      <c r="C6" s="45">
        <v>-12</v>
      </c>
      <c r="D6" s="46">
        <f>B6-C6</f>
        <v>72</v>
      </c>
      <c r="E6" s="47">
        <f>B6</f>
        <v>60</v>
      </c>
      <c r="F6" s="45">
        <v>350</v>
      </c>
      <c r="G6" s="45">
        <v>60</v>
      </c>
      <c r="H6" s="45">
        <v>2</v>
      </c>
      <c r="K6" s="21" t="s">
        <v>22</v>
      </c>
      <c r="L6" s="20"/>
      <c r="M6" s="22">
        <f>L6/1.5</f>
        <v>0</v>
      </c>
      <c r="O6" s="15"/>
      <c r="P6" s="15"/>
      <c r="Q6" s="15"/>
    </row>
    <row r="7" spans="1:17" ht="26.25" customHeight="1">
      <c r="A7" s="65"/>
      <c r="B7" s="48"/>
      <c r="C7" s="48"/>
      <c r="D7" s="48"/>
      <c r="E7" s="48"/>
      <c r="F7" s="48"/>
      <c r="G7" s="48"/>
      <c r="H7" s="48"/>
      <c r="K7" s="21" t="s">
        <v>25</v>
      </c>
      <c r="L7" s="20"/>
      <c r="M7" s="22">
        <f>L7/5</f>
        <v>0</v>
      </c>
      <c r="O7" s="15"/>
      <c r="P7" s="15"/>
      <c r="Q7" s="15"/>
    </row>
    <row r="8" spans="1:17" ht="36" customHeight="1">
      <c r="A8" s="65"/>
      <c r="B8" s="53"/>
      <c r="C8" s="53"/>
      <c r="D8" s="53"/>
      <c r="E8" s="49" t="s">
        <v>52</v>
      </c>
      <c r="F8" s="49" t="s">
        <v>49</v>
      </c>
      <c r="G8" s="49" t="s">
        <v>50</v>
      </c>
      <c r="H8" s="49" t="s">
        <v>51</v>
      </c>
      <c r="K8" s="21" t="s">
        <v>26</v>
      </c>
      <c r="L8" s="20"/>
      <c r="M8" s="22">
        <f>L8/10</f>
        <v>0</v>
      </c>
      <c r="O8" s="15"/>
      <c r="P8" s="15"/>
      <c r="Q8" s="15"/>
    </row>
    <row r="9" spans="1:17" ht="24.75" customHeight="1">
      <c r="A9" s="65"/>
      <c r="B9" s="48"/>
      <c r="C9" s="48"/>
      <c r="D9" s="48"/>
      <c r="E9" s="45">
        <v>5</v>
      </c>
      <c r="F9" s="45">
        <v>450</v>
      </c>
      <c r="G9" s="45">
        <v>450</v>
      </c>
      <c r="H9" s="45">
        <v>6500</v>
      </c>
      <c r="K9" s="21" t="s">
        <v>28</v>
      </c>
      <c r="L9" s="20"/>
      <c r="M9" s="22">
        <f>L9/10</f>
        <v>0</v>
      </c>
      <c r="O9" s="15"/>
      <c r="P9" s="15"/>
      <c r="Q9" s="15"/>
    </row>
    <row r="10" spans="1:17" ht="21" customHeight="1">
      <c r="A10" s="65"/>
      <c r="B10" s="41"/>
      <c r="C10" s="41"/>
      <c r="D10" s="41"/>
      <c r="E10" s="52"/>
      <c r="F10" s="52"/>
      <c r="G10" s="52"/>
      <c r="H10" s="52"/>
      <c r="K10" s="21" t="s">
        <v>29</v>
      </c>
      <c r="L10" s="20"/>
      <c r="M10" s="22">
        <f>L10/20</f>
        <v>0</v>
      </c>
      <c r="O10" s="15"/>
      <c r="P10" s="15"/>
      <c r="Q10" s="15"/>
    </row>
    <row r="11" spans="1:17" ht="20.25" customHeight="1">
      <c r="A11" s="65"/>
      <c r="B11" s="64"/>
      <c r="C11" s="64"/>
      <c r="D11" s="50"/>
      <c r="E11" s="41"/>
      <c r="F11" s="41"/>
      <c r="G11" s="41"/>
      <c r="H11" s="41"/>
      <c r="K11" s="21" t="s">
        <v>30</v>
      </c>
      <c r="L11" s="20"/>
      <c r="M11" s="22">
        <f>L11/30</f>
        <v>0</v>
      </c>
      <c r="O11" s="15"/>
      <c r="P11" s="15"/>
      <c r="Q11" s="15"/>
    </row>
    <row r="12" spans="1:17" ht="20.25" customHeight="1">
      <c r="A12" s="51"/>
      <c r="B12" s="72" t="s">
        <v>53</v>
      </c>
      <c r="C12" s="73"/>
      <c r="D12" s="73"/>
      <c r="E12" s="73"/>
      <c r="F12" s="73"/>
      <c r="G12" s="73"/>
      <c r="H12" s="73"/>
      <c r="K12" s="21"/>
      <c r="L12" s="20"/>
      <c r="M12" s="22"/>
      <c r="O12" s="15"/>
      <c r="P12" s="15"/>
      <c r="Q12" s="15"/>
    </row>
    <row r="13" spans="1:17">
      <c r="A13" s="15"/>
      <c r="B13" s="16"/>
      <c r="C13" s="16"/>
      <c r="D13" s="13"/>
      <c r="E13" s="12"/>
      <c r="F13" s="12"/>
      <c r="G13" s="12"/>
      <c r="H13" s="12"/>
      <c r="I13" s="15"/>
      <c r="K13" s="21" t="s">
        <v>31</v>
      </c>
      <c r="L13" s="20"/>
      <c r="M13" s="22">
        <f>L13/20</f>
        <v>0</v>
      </c>
      <c r="O13" s="15"/>
      <c r="P13" s="15"/>
      <c r="Q13" s="15"/>
    </row>
    <row r="14" spans="1:17" s="5" customFormat="1" ht="36.75" customHeight="1">
      <c r="A14" s="14"/>
      <c r="B14" s="8" t="s">
        <v>9</v>
      </c>
      <c r="C14" s="9" t="s">
        <v>10</v>
      </c>
      <c r="D14" s="9" t="s">
        <v>11</v>
      </c>
      <c r="E14" s="9" t="s">
        <v>33</v>
      </c>
      <c r="F14" s="9" t="s">
        <v>14</v>
      </c>
      <c r="G14" s="9" t="s">
        <v>15</v>
      </c>
      <c r="H14" s="9" t="s">
        <v>16</v>
      </c>
      <c r="I14" s="9" t="s">
        <v>17</v>
      </c>
    </row>
    <row r="15" spans="1:17" s="1" customFormat="1" ht="141.75" customHeight="1">
      <c r="A15" s="69" t="s">
        <v>5</v>
      </c>
      <c r="B15" s="10" t="s">
        <v>18</v>
      </c>
      <c r="C15" s="10" t="s">
        <v>19</v>
      </c>
      <c r="D15" s="10" t="s">
        <v>34</v>
      </c>
      <c r="E15" s="10" t="s">
        <v>21</v>
      </c>
      <c r="F15" s="10" t="s">
        <v>35</v>
      </c>
      <c r="G15" s="10" t="s">
        <v>36</v>
      </c>
      <c r="H15" s="11" t="s">
        <v>6</v>
      </c>
      <c r="I15" s="11" t="s">
        <v>6</v>
      </c>
    </row>
    <row r="16" spans="1:17" s="1" customFormat="1" ht="39.75" customHeight="1">
      <c r="A16" s="70"/>
      <c r="B16" s="17" t="s">
        <v>20</v>
      </c>
      <c r="C16" s="17" t="s">
        <v>20</v>
      </c>
      <c r="D16" s="17" t="s">
        <v>20</v>
      </c>
      <c r="E16" s="17" t="s">
        <v>20</v>
      </c>
      <c r="F16" s="17" t="s">
        <v>20</v>
      </c>
      <c r="G16" s="17" t="s">
        <v>20</v>
      </c>
      <c r="H16" s="17" t="s">
        <v>20</v>
      </c>
      <c r="I16" s="17" t="s">
        <v>20</v>
      </c>
    </row>
    <row r="17" spans="1:9" s="1" customFormat="1" ht="30.75" customHeight="1">
      <c r="A17" s="70"/>
      <c r="B17" s="18" t="str">
        <f>IF(E6&lt;=21.5,"Gerekmez)",IF(E6&gt;21.5,"Gerekir"))</f>
        <v>Gerekir</v>
      </c>
      <c r="C17" s="18" t="str">
        <f>IF(D6&lt;=51.5,"Gerekmez)",IF(D6&gt;51.5,"Gerekir"))</f>
        <v>Gerekir</v>
      </c>
      <c r="D17" s="18" t="str">
        <f>IF(D6&lt;=30.5,"Gerekmez)",IF(D6&gt;30.5,"Gerekir"))</f>
        <v>Gerekir</v>
      </c>
      <c r="E17" s="18" t="str">
        <f>IF(H6&lt;=1,"Gerekmez)",IF(H6&gt;1,"Gerekir"))</f>
        <v>Gerekir</v>
      </c>
      <c r="F17" s="18" t="str">
        <f>IF(D6&lt;=30.5,"Gerekmez)",IF(D6&gt;30.5,"Gerekir"))</f>
        <v>Gerekir</v>
      </c>
      <c r="G17" s="18" t="str">
        <f>IF(E6&lt;=21.5,"Gerekmez)",IF(E6&gt;21.5,"Gerekir"))</f>
        <v>Gerekir</v>
      </c>
      <c r="H17" s="18" t="str">
        <f>IF(D6&lt;=51.5,"Gerekmez)",IF(D6&gt;51.5,"Gerekir"))</f>
        <v>Gerekir</v>
      </c>
      <c r="I17" s="18" t="str">
        <f>IF(D6&lt;=51.5,"Gerekmez)",IF(D6&gt;51.5,"Gerekir"))</f>
        <v>Gerekir</v>
      </c>
    </row>
    <row r="18" spans="1:9" s="1" customFormat="1" ht="29.25" customHeight="1">
      <c r="A18" s="70"/>
      <c r="B18" s="18" t="str">
        <f>IF(D6&lt;=30.5,"Gerekmez)",IF(D6&gt;30.5,"Gerekir"))</f>
        <v>Gerekir</v>
      </c>
      <c r="C18" s="3"/>
      <c r="D18" s="18" t="str">
        <f>IF(E6&lt;=21.5,"Gerekmez)",IF(E6&gt;21.5,"Gerekir"))</f>
        <v>Gerekir</v>
      </c>
      <c r="E18" s="3"/>
      <c r="F18" s="18" t="str">
        <f>IF(F9&lt;=5000,"Gerekmez)",IF(F9&gt;5000,"Gerekir"))</f>
        <v>Gerekmez)</v>
      </c>
      <c r="G18" s="18" t="str">
        <f>IF(E9&lt;=4,"Gerekmez)",IF(E9&gt;4,"Gerekir"))</f>
        <v>Gerekir</v>
      </c>
      <c r="H18" s="2"/>
      <c r="I18" s="2"/>
    </row>
    <row r="19" spans="1:9" s="1" customFormat="1" ht="29.25" customHeight="1">
      <c r="A19" s="70"/>
      <c r="B19" s="18"/>
      <c r="C19" s="3"/>
      <c r="D19" s="18" t="str">
        <f>IF(F6&lt;=200,"Gerekmez)",IF(F6&gt;200,"Gerekir"))</f>
        <v>Gerekir</v>
      </c>
      <c r="E19" s="3"/>
      <c r="F19" s="3"/>
      <c r="G19" s="18" t="str">
        <f>IF(G9&lt;=400,"Gerekmez)",IF(G9&gt;400,"Gerekir"))</f>
        <v>Gerekir</v>
      </c>
      <c r="H19" s="2"/>
      <c r="I19" s="2"/>
    </row>
    <row r="20" spans="1:9" s="1" customFormat="1" ht="28.5" customHeight="1">
      <c r="A20" s="71"/>
      <c r="B20" s="3"/>
      <c r="C20" s="3"/>
      <c r="D20" s="18" t="str">
        <f>IF(G6&lt;=50,"Gerekmez)",IF(G6&gt;50,"Gerekir"))</f>
        <v>Gerekir</v>
      </c>
      <c r="E20" s="3"/>
      <c r="F20" s="3"/>
      <c r="G20" s="3"/>
      <c r="H20" s="2"/>
      <c r="I20" s="2"/>
    </row>
    <row r="21" spans="1:9" s="1" customFormat="1" ht="24" customHeight="1">
      <c r="A21" s="66"/>
      <c r="B21" s="67"/>
      <c r="C21" s="67"/>
      <c r="D21" s="67"/>
      <c r="E21" s="67"/>
      <c r="F21" s="67"/>
      <c r="G21" s="67"/>
      <c r="H21" s="67"/>
      <c r="I21" s="68"/>
    </row>
    <row r="22" spans="1:9" ht="79.5" customHeight="1">
      <c r="A22" s="74" t="s">
        <v>0</v>
      </c>
      <c r="B22" s="30"/>
      <c r="C22" s="30"/>
      <c r="D22" s="23" t="s">
        <v>13</v>
      </c>
      <c r="E22" s="10" t="s">
        <v>21</v>
      </c>
      <c r="F22" s="23" t="s">
        <v>37</v>
      </c>
      <c r="G22" s="21"/>
      <c r="H22" s="30"/>
      <c r="I22" s="24"/>
    </row>
    <row r="23" spans="1:9" ht="38.25" customHeight="1">
      <c r="A23" s="75"/>
      <c r="B23" s="6"/>
      <c r="C23" s="6"/>
      <c r="D23" s="17" t="s">
        <v>20</v>
      </c>
      <c r="E23" s="17" t="s">
        <v>20</v>
      </c>
      <c r="F23" s="17" t="s">
        <v>20</v>
      </c>
      <c r="G23" s="4"/>
      <c r="H23" s="6"/>
      <c r="I23" s="2"/>
    </row>
    <row r="24" spans="1:9" ht="33" customHeight="1">
      <c r="A24" s="75"/>
      <c r="B24" s="6"/>
      <c r="C24" s="6"/>
      <c r="D24" s="3"/>
      <c r="E24" s="18" t="str">
        <f>IF(H6&lt;=1,"Gerekmez)",IF(H6&gt;1,"Gerekir"))</f>
        <v>Gerekir</v>
      </c>
      <c r="F24" s="18" t="str">
        <f>IF(D6&lt;=6.5,"Gerekmez)",IF(D6&gt;6.5,"Gerekir"))</f>
        <v>Gerekir</v>
      </c>
      <c r="G24" s="4"/>
      <c r="H24" s="6"/>
      <c r="I24" s="2"/>
    </row>
    <row r="25" spans="1:9" ht="33" customHeight="1">
      <c r="A25" s="76"/>
      <c r="B25" s="6"/>
      <c r="C25" s="6"/>
      <c r="D25" s="3"/>
      <c r="E25" s="31"/>
      <c r="F25" s="18" t="str">
        <f>IF(F9&lt;=5000,"Gerekmez)",IF(F9&gt;5000,"Gerekir"))</f>
        <v>Gerekmez)</v>
      </c>
      <c r="G25" s="4"/>
      <c r="H25" s="6"/>
      <c r="I25" s="2"/>
    </row>
    <row r="26" spans="1:9" ht="18" customHeight="1">
      <c r="A26" s="66"/>
      <c r="B26" s="67"/>
      <c r="C26" s="67"/>
      <c r="D26" s="67"/>
      <c r="E26" s="67"/>
      <c r="F26" s="67"/>
      <c r="G26" s="67"/>
      <c r="H26" s="67"/>
      <c r="I26" s="68"/>
    </row>
    <row r="27" spans="1:9" ht="33" customHeight="1">
      <c r="A27" s="25" t="s">
        <v>1</v>
      </c>
      <c r="B27" s="26"/>
      <c r="C27" s="20"/>
      <c r="D27" s="27"/>
      <c r="E27" s="26"/>
      <c r="F27" s="20"/>
      <c r="G27" s="20"/>
      <c r="H27" s="32"/>
      <c r="I27" s="28"/>
    </row>
    <row r="28" spans="1:9" ht="18.75" customHeight="1">
      <c r="A28" s="66"/>
      <c r="B28" s="67"/>
      <c r="C28" s="67"/>
      <c r="D28" s="67"/>
      <c r="E28" s="67"/>
      <c r="F28" s="67"/>
      <c r="G28" s="67"/>
      <c r="H28" s="67"/>
      <c r="I28" s="68"/>
    </row>
    <row r="29" spans="1:9" ht="38.25" customHeight="1">
      <c r="A29" s="29" t="s">
        <v>2</v>
      </c>
      <c r="B29" s="30"/>
      <c r="C29" s="21"/>
      <c r="D29" s="21" t="s">
        <v>12</v>
      </c>
      <c r="E29" s="21"/>
      <c r="F29" s="21"/>
      <c r="G29" s="21"/>
      <c r="H29" s="21"/>
      <c r="I29" s="24"/>
    </row>
    <row r="30" spans="1:9" ht="23.25" customHeight="1">
      <c r="A30" s="66"/>
      <c r="B30" s="67"/>
      <c r="C30" s="67"/>
      <c r="D30" s="67"/>
      <c r="E30" s="67"/>
      <c r="F30" s="67"/>
      <c r="G30" s="67"/>
      <c r="H30" s="67"/>
      <c r="I30" s="68"/>
    </row>
    <row r="31" spans="1:9" ht="26.25" customHeight="1">
      <c r="A31" s="29" t="s">
        <v>3</v>
      </c>
      <c r="B31" s="30"/>
      <c r="C31" s="21"/>
      <c r="D31" s="21" t="s">
        <v>12</v>
      </c>
      <c r="E31" s="21"/>
      <c r="F31" s="21"/>
      <c r="G31" s="21"/>
      <c r="H31" s="21"/>
      <c r="I31" s="24"/>
    </row>
    <row r="32" spans="1:9" ht="24" customHeight="1">
      <c r="A32" s="66"/>
      <c r="B32" s="67"/>
      <c r="C32" s="67"/>
      <c r="D32" s="67"/>
      <c r="E32" s="67"/>
      <c r="F32" s="67"/>
      <c r="G32" s="67"/>
      <c r="H32" s="67"/>
      <c r="I32" s="68"/>
    </row>
    <row r="33" spans="1:9" ht="33" customHeight="1">
      <c r="A33" s="29" t="s">
        <v>4</v>
      </c>
      <c r="B33" s="30"/>
      <c r="C33" s="21"/>
      <c r="D33" s="21"/>
      <c r="E33" s="24"/>
      <c r="F33" s="21"/>
      <c r="G33" s="21"/>
      <c r="H33" s="33"/>
      <c r="I33" s="24"/>
    </row>
    <row r="34" spans="1:9" ht="23.25" customHeight="1">
      <c r="A34" s="66"/>
      <c r="B34" s="67"/>
      <c r="C34" s="67"/>
      <c r="D34" s="67"/>
      <c r="E34" s="67"/>
      <c r="F34" s="67"/>
      <c r="G34" s="67"/>
      <c r="H34" s="67"/>
      <c r="I34" s="68"/>
    </row>
    <row r="35" spans="1:9" ht="27" customHeight="1">
      <c r="A35" s="29" t="s">
        <v>7</v>
      </c>
      <c r="B35" s="30"/>
      <c r="C35" s="21"/>
      <c r="D35" s="21"/>
      <c r="E35" s="23"/>
      <c r="F35" s="21"/>
      <c r="G35" s="21"/>
      <c r="H35" s="23"/>
      <c r="I35" s="24"/>
    </row>
    <row r="36" spans="1:9" ht="24" customHeight="1">
      <c r="A36" s="66"/>
      <c r="B36" s="67"/>
      <c r="C36" s="67"/>
      <c r="D36" s="67"/>
      <c r="E36" s="67"/>
      <c r="F36" s="67"/>
      <c r="G36" s="67"/>
      <c r="H36" s="67"/>
      <c r="I36" s="68"/>
    </row>
    <row r="37" spans="1:9" ht="204.75" customHeight="1">
      <c r="A37" s="54" t="s">
        <v>8</v>
      </c>
      <c r="B37" s="20"/>
      <c r="C37" s="20"/>
      <c r="D37" s="55" t="s">
        <v>38</v>
      </c>
      <c r="E37" s="20"/>
      <c r="F37" s="56" t="s">
        <v>39</v>
      </c>
      <c r="G37" s="55"/>
      <c r="H37" s="57"/>
      <c r="I37" s="28"/>
    </row>
  </sheetData>
  <mergeCells count="16">
    <mergeCell ref="A36:I36"/>
    <mergeCell ref="A26:I26"/>
    <mergeCell ref="A28:I28"/>
    <mergeCell ref="A30:I30"/>
    <mergeCell ref="A32:I32"/>
    <mergeCell ref="A21:I21"/>
    <mergeCell ref="A15:A20"/>
    <mergeCell ref="B12:H12"/>
    <mergeCell ref="A22:A25"/>
    <mergeCell ref="A34:I34"/>
    <mergeCell ref="K4:M4"/>
    <mergeCell ref="O4:Q4"/>
    <mergeCell ref="A1:H1"/>
    <mergeCell ref="B4:H4"/>
    <mergeCell ref="B11:C11"/>
    <mergeCell ref="A5:A11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7"/>
    </row>
    <row r="30" spans="1:1">
      <c r="A30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2014-11-03T08:55:04Z</cp:lastPrinted>
  <dcterms:created xsi:type="dcterms:W3CDTF">2014-10-14T13:04:17Z</dcterms:created>
  <dcterms:modified xsi:type="dcterms:W3CDTF">2014-11-13T09:13:03Z</dcterms:modified>
</cp:coreProperties>
</file>