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105" windowWidth="9375" windowHeight="7845" tabRatio="568" activeTab="0"/>
  </bookViews>
  <sheets>
    <sheet name="KOLON HESABI" sheetId="1" r:id="rId1"/>
  </sheets>
  <definedNames>
    <definedName name="BOY">#REF!</definedName>
    <definedName name="çap">#REF!</definedName>
    <definedName name="ÇAP9">#REF!</definedName>
    <definedName name="debi">#REF!</definedName>
    <definedName name="DEBİ9">#REF!</definedName>
    <definedName name="hız">#REF!</definedName>
  </definedNames>
  <calcPr fullCalcOnLoad="1"/>
</workbook>
</file>

<file path=xl/sharedStrings.xml><?xml version="1.0" encoding="utf-8"?>
<sst xmlns="http://schemas.openxmlformats.org/spreadsheetml/2006/main" count="35" uniqueCount="30">
  <si>
    <t>DN</t>
  </si>
  <si>
    <t>DS</t>
  </si>
  <si>
    <t>Q(kcal/h)</t>
  </si>
  <si>
    <t>V(m3/h)</t>
  </si>
  <si>
    <t>G</t>
  </si>
  <si>
    <t>TÜKETİM DEBİSİ-EMN.BORU ÇAPI-SAYAÇ DEĞERLERİ</t>
  </si>
  <si>
    <t>OCAK+KOMBİ İÇİN KONUT=1,6+2,5 m3/h  ,SAYAÇLAR=G4,6,25,40,65</t>
  </si>
  <si>
    <t xml:space="preserve">DS=DAİRE SAYSI, V(m3/h)=TÜKETİM DEBİSİ,Q(kcal/h)=ISIL KAPASİTE </t>
  </si>
  <si>
    <t>KONUTLARDA YAKLAŞIK-İŞYERLERİ İÇİN KESİN</t>
  </si>
  <si>
    <t>Dış Çap
(mm)</t>
  </si>
  <si>
    <t>Cidar
Kalınlığı
(mm)</t>
  </si>
  <si>
    <t>Nominal 
Çap
(mm)</t>
  </si>
  <si>
    <t>İç Çap
(mm)</t>
  </si>
  <si>
    <t>"</t>
  </si>
  <si>
    <t>11/4</t>
  </si>
  <si>
    <t>11/2</t>
  </si>
  <si>
    <t>2</t>
  </si>
  <si>
    <t>21/2</t>
  </si>
  <si>
    <t>3</t>
  </si>
  <si>
    <t>5</t>
  </si>
  <si>
    <t>6</t>
  </si>
  <si>
    <t>8</t>
  </si>
  <si>
    <t>10</t>
  </si>
  <si>
    <t>16</t>
  </si>
  <si>
    <t>18</t>
  </si>
  <si>
    <t>DOĞALGAZ BORULARI ÇAP TABLOSU</t>
  </si>
  <si>
    <t>PE Sarg.Doğalgaz
Borularında 20 yıl 
ömür için 1 adet
anot min. Koruma
Uzunluğu(m)</t>
  </si>
  <si>
    <t>Anot Boyu
(cm)</t>
  </si>
  <si>
    <t xml:space="preserve">Not:
1)--Doğalgaz borularında,nominal(anma) çapı-iç çapnın 
en yakın bir alt-üst çapa yuvarlanmasıyla elde edilir.
2)--Doğalgaz boru sisteminde katodik korumanın çalışma kontrolü:Toprağa bağlı bakır elektrot(topraklama barası ile) ile,doğalgaz borusu arasında yüksek istençli Voltmetre ile ölçme yapılıp, Voltmetreden en az 850 mV okunuyorsa 
katodik koruma çalışıyor demektir.
3)--Havalandırma Detayı:
a)-150 cm2 daire kesitli havalandırma menfezi
b)-Kapının ,zeminden 2 cm yükseklikte kapı eşik altı boşluğu
4)-Kazan Brülör Bağlantı detayı:
Ayar seti..küresel Vana..musluklu manometre..gaz filtresi..
..test nipeli..gaz basınç regülatörü..relief valf..tahliye hattı..
min.gaz basınç presostat..selenoid valf..brülör
5)-Toprakaltı Boru Bağlantı detayı:Döşemeden aşağı doğru
30 cm toprak+(20 cm+boru çapı+10 cm) kum dolgu
</t>
  </si>
  <si>
    <t>Emn.Boru
Çapı-DN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</si>
</sst>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-.$&quot;;\-#,##0\ &quot;-.$&quot;"/>
    <numFmt numFmtId="165" formatCode="#,##0\ &quot;-.$&quot;;[Red]\-#,##0\ &quot;-.$&quot;"/>
    <numFmt numFmtId="166" formatCode="#,##0.00\ &quot;-.$&quot;;\-#,##0.00\ &quot;-.$&quot;"/>
    <numFmt numFmtId="167" formatCode="#,##0.00\ &quot;-.$&quot;;[Red]\-#,##0.00\ &quot;-.$&quot;"/>
    <numFmt numFmtId="168" formatCode="_-* #,##0\ &quot;-.$&quot;_-;\-* #,##0\ &quot;-.$&quot;_-;_-* &quot;-&quot;\ &quot;-.$&quot;_-;_-@_-"/>
    <numFmt numFmtId="169" formatCode="_-* #,##0\ _-_._$_-;\-* #,##0\ _-_._$_-;_-* &quot;-&quot;\ _-_._$_-;_-@_-"/>
    <numFmt numFmtId="170" formatCode="_-* #,##0.00\ &quot;-.$&quot;_-;\-* #,##0.00\ &quot;-.$&quot;_-;_-* &quot;-&quot;??\ &quot;-.$&quot;_-;_-@_-"/>
    <numFmt numFmtId="171" formatCode="_-* #,##0.00\ _-_._$_-;\-* #,##0.00\ _-_._$_-;_-* &quot;-&quot;??\ _-_._$_-;_-@_-"/>
    <numFmt numFmtId="172" formatCode="#,##0\ &quot; TL&quot;;\-#,##0\ &quot; TL&quot;"/>
    <numFmt numFmtId="173" formatCode="#,##0\ &quot; TL&quot;;[Red]\-#,##0\ &quot; TL&quot;"/>
    <numFmt numFmtId="174" formatCode="#,##0.00\ &quot; TL&quot;;\-#,##0.00\ &quot; TL&quot;"/>
    <numFmt numFmtId="175" formatCode="#,##0.00\ &quot; TL&quot;;[Red]\-#,##0.00\ &quot; TL&quot;"/>
    <numFmt numFmtId="176" formatCode="_-* #,##0\ &quot; TL&quot;_-;\-* #,##0\ &quot; TL&quot;_-;_-* &quot;-&quot;\ &quot; TL&quot;_-;_-@_-"/>
    <numFmt numFmtId="177" formatCode="_-* #,##0\ _ _T_L_-;\-* #,##0\ _ _T_L_-;_-* &quot;-&quot;\ _ _T_L_-;_-@_-"/>
    <numFmt numFmtId="178" formatCode="_-* #,##0.00\ &quot; TL&quot;_-;\-* #,##0.00\ &quot; TL&quot;_-;_-* &quot;-&quot;??\ &quot; TL&quot;_-;_-@_-"/>
    <numFmt numFmtId="179" formatCode="_-* #,##0.00\ _ _T_L_-;\-* #,##0.00\ _ _T_L_-;_-* &quot;-&quot;??\ _ _T_L_-;_-@_-"/>
    <numFmt numFmtId="180" formatCode="#,##0\ \T\L;\(#,##0\T\L\)"/>
    <numFmt numFmtId="181" formatCode="0.0000"/>
    <numFmt numFmtId="182" formatCode="0.00000"/>
    <numFmt numFmtId="183" formatCode="0.000"/>
    <numFmt numFmtId="184" formatCode="0.0"/>
    <numFmt numFmtId="185" formatCode="0.000000"/>
    <numFmt numFmtId="186" formatCode="00000"/>
    <numFmt numFmtId="187" formatCode="#\ ?/2"/>
  </numFmts>
  <fonts count="11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sz val="14"/>
      <name val="Arial Tur"/>
      <family val="0"/>
    </font>
    <font>
      <b/>
      <sz val="12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5" fillId="2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87" fontId="7" fillId="0" borderId="1" xfId="0" applyNumberFormat="1" applyFont="1" applyFill="1" applyBorder="1" applyAlignment="1">
      <alignment horizontal="center"/>
    </xf>
    <xf numFmtId="12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12" fontId="7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2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4" fontId="6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184" fontId="8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1" fontId="0" fillId="2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1" fontId="0" fillId="3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showGridLines="0" tabSelected="1" workbookViewId="0" topLeftCell="A1">
      <selection activeCell="K46" sqref="K46"/>
    </sheetView>
  </sheetViews>
  <sheetFormatPr defaultColWidth="9.00390625" defaultRowHeight="12.75"/>
  <cols>
    <col min="1" max="1" width="7.00390625" style="2" customWidth="1"/>
    <col min="2" max="2" width="8.625" style="2" customWidth="1"/>
    <col min="3" max="3" width="11.625" style="2" customWidth="1"/>
    <col min="4" max="4" width="10.625" style="2" customWidth="1"/>
    <col min="5" max="5" width="8.875" style="2" customWidth="1"/>
    <col min="6" max="6" width="9.75390625" style="2" customWidth="1"/>
    <col min="7" max="8" width="9.125" style="2" customWidth="1"/>
    <col min="9" max="9" width="9.75390625" style="2" customWidth="1"/>
    <col min="10" max="10" width="7.375" style="2" customWidth="1"/>
    <col min="11" max="11" width="8.125" style="2" customWidth="1"/>
    <col min="12" max="12" width="6.00390625" style="2" customWidth="1"/>
    <col min="13" max="13" width="9.25390625" style="2" customWidth="1"/>
    <col min="14" max="14" width="5.75390625" style="2" customWidth="1"/>
    <col min="15" max="15" width="3.875" style="2" customWidth="1"/>
    <col min="16" max="24" width="8.25390625" style="2" customWidth="1"/>
    <col min="25" max="25" width="9.375" style="2" customWidth="1"/>
    <col min="26" max="16384" width="9.125" style="2" customWidth="1"/>
  </cols>
  <sheetData>
    <row r="1" spans="1:9" ht="12.75">
      <c r="A1" s="28"/>
      <c r="B1" s="29"/>
      <c r="C1" s="29"/>
      <c r="D1" s="29"/>
      <c r="E1" s="29"/>
      <c r="F1" s="29"/>
      <c r="G1" s="29"/>
      <c r="H1" s="29"/>
      <c r="I1" s="30"/>
    </row>
    <row r="2" spans="1:13" ht="15">
      <c r="A2" s="36" t="s">
        <v>8</v>
      </c>
      <c r="B2" s="36"/>
      <c r="C2" s="36"/>
      <c r="D2" s="36"/>
      <c r="E2" s="36"/>
      <c r="F2" s="36"/>
      <c r="G2" s="36"/>
      <c r="H2" s="36"/>
      <c r="I2" s="36"/>
      <c r="J2" s="11"/>
      <c r="K2" s="11"/>
      <c r="L2" s="11"/>
      <c r="M2" s="11"/>
    </row>
    <row r="3" spans="1:13" ht="15">
      <c r="A3" s="36" t="s">
        <v>5</v>
      </c>
      <c r="B3" s="37"/>
      <c r="C3" s="37"/>
      <c r="D3" s="37"/>
      <c r="E3" s="37"/>
      <c r="F3" s="37"/>
      <c r="G3" s="37"/>
      <c r="H3" s="37"/>
      <c r="I3" s="37"/>
      <c r="J3" s="11"/>
      <c r="K3" s="11"/>
      <c r="L3" s="11"/>
      <c r="M3" s="11"/>
    </row>
    <row r="4" spans="1:13" s="1" customFormat="1" ht="16.5" customHeight="1">
      <c r="A4" s="37" t="s">
        <v>7</v>
      </c>
      <c r="B4" s="37"/>
      <c r="C4" s="37"/>
      <c r="D4" s="37"/>
      <c r="E4" s="37"/>
      <c r="F4" s="37"/>
      <c r="G4" s="37"/>
      <c r="H4" s="37"/>
      <c r="I4" s="37"/>
      <c r="J4" s="12"/>
      <c r="K4" s="12"/>
      <c r="L4" s="12"/>
      <c r="M4" s="12"/>
    </row>
    <row r="5" spans="1:13" s="1" customFormat="1" ht="16.5" customHeight="1">
      <c r="A5" s="37" t="s">
        <v>6</v>
      </c>
      <c r="B5" s="37"/>
      <c r="C5" s="37"/>
      <c r="D5" s="37"/>
      <c r="E5" s="37"/>
      <c r="F5" s="37"/>
      <c r="G5" s="37"/>
      <c r="H5" s="37"/>
      <c r="I5" s="37"/>
      <c r="J5" s="12"/>
      <c r="K5" s="12"/>
      <c r="L5" s="12"/>
      <c r="M5" s="12"/>
    </row>
    <row r="6" spans="1:13" ht="51.75">
      <c r="A6" s="45" t="s">
        <v>1</v>
      </c>
      <c r="B6" s="43" t="s">
        <v>3</v>
      </c>
      <c r="C6" s="46" t="s">
        <v>29</v>
      </c>
      <c r="D6" s="14" t="s">
        <v>2</v>
      </c>
      <c r="E6" s="26" t="s">
        <v>3</v>
      </c>
      <c r="F6" s="49" t="s">
        <v>29</v>
      </c>
      <c r="G6" s="5" t="s">
        <v>3</v>
      </c>
      <c r="H6" s="42" t="s">
        <v>29</v>
      </c>
      <c r="I6" s="5" t="s">
        <v>4</v>
      </c>
      <c r="J6" s="6"/>
      <c r="K6" s="10"/>
      <c r="L6" s="7"/>
      <c r="M6" s="7"/>
    </row>
    <row r="7" spans="1:13" ht="16.5" customHeight="1">
      <c r="A7" s="45">
        <v>1</v>
      </c>
      <c r="B7" s="44">
        <f>4.1*A7*(0.8753-0.1134*LN(A7))</f>
        <v>3.5887299999999995</v>
      </c>
      <c r="C7" s="47">
        <f>12*POWER(B7,0.4)</f>
        <v>20.005875423258303</v>
      </c>
      <c r="D7" s="14">
        <v>15000</v>
      </c>
      <c r="E7" s="39">
        <f>D7/(8250*0.9)</f>
        <v>2.0202020202020203</v>
      </c>
      <c r="F7" s="50">
        <v>20</v>
      </c>
      <c r="G7" s="13">
        <v>2</v>
      </c>
      <c r="H7" s="40">
        <f>12*POWER(G7,0.4)</f>
        <v>15.83409492927473</v>
      </c>
      <c r="I7" s="13">
        <f>0.62*POWER(G7,0.998)</f>
        <v>1.2382821859652757</v>
      </c>
      <c r="J7" s="3"/>
      <c r="K7" s="8"/>
      <c r="L7" s="9"/>
      <c r="M7" s="9"/>
    </row>
    <row r="8" spans="1:14" ht="18">
      <c r="A8" s="45">
        <v>2</v>
      </c>
      <c r="B8" s="44">
        <f aca="true" t="shared" si="0" ref="B8:B48">4.1*A8*(0.8753-0.1134*LN(A8))</f>
        <v>6.532916299740917</v>
      </c>
      <c r="C8" s="47">
        <f>12*POWER(B8,0.4)</f>
        <v>25.422841137876098</v>
      </c>
      <c r="D8" s="15">
        <v>20000</v>
      </c>
      <c r="E8" s="39">
        <f aca="true" t="shared" si="1" ref="E8:E24">D8/(8250*0.9)</f>
        <v>2.6936026936026938</v>
      </c>
      <c r="F8" s="50">
        <v>20</v>
      </c>
      <c r="G8" s="13">
        <v>3</v>
      </c>
      <c r="H8" s="40">
        <f aca="true" t="shared" si="2" ref="H8:H48">12*POWER(G8,0.4)</f>
        <v>18.622146886984318</v>
      </c>
      <c r="I8" s="13">
        <f aca="true" t="shared" si="3" ref="I8:I48">0.62*POWER(G8,0.998)</f>
        <v>1.8559176488496916</v>
      </c>
      <c r="J8" s="3"/>
      <c r="K8" s="8"/>
      <c r="L8" s="9"/>
      <c r="M8" s="9"/>
      <c r="N8" s="4"/>
    </row>
    <row r="9" spans="1:13" ht="15.75">
      <c r="A9" s="45">
        <v>3</v>
      </c>
      <c r="B9" s="44">
        <f t="shared" si="0"/>
        <v>9.233823607519945</v>
      </c>
      <c r="C9" s="47">
        <v>32</v>
      </c>
      <c r="D9" s="15">
        <v>30000</v>
      </c>
      <c r="E9" s="39">
        <f t="shared" si="1"/>
        <v>4.040404040404041</v>
      </c>
      <c r="F9" s="50">
        <v>20</v>
      </c>
      <c r="G9" s="13">
        <v>4</v>
      </c>
      <c r="H9" s="40">
        <f t="shared" si="2"/>
        <v>20.89321351910698</v>
      </c>
      <c r="I9" s="13">
        <f t="shared" si="3"/>
        <v>2.473133503353132</v>
      </c>
      <c r="J9" s="3"/>
      <c r="K9" s="8"/>
      <c r="L9" s="9"/>
      <c r="M9" s="9"/>
    </row>
    <row r="10" spans="1:13" ht="15.75">
      <c r="A10" s="45">
        <v>4</v>
      </c>
      <c r="B10" s="44">
        <f t="shared" si="0"/>
        <v>11.77674519896367</v>
      </c>
      <c r="C10" s="47">
        <f>12*POWER(B10,0.4)</f>
        <v>32.18039403628892</v>
      </c>
      <c r="D10" s="15">
        <v>40000</v>
      </c>
      <c r="E10" s="39">
        <f t="shared" si="1"/>
        <v>5.3872053872053876</v>
      </c>
      <c r="F10" s="50">
        <v>25</v>
      </c>
      <c r="G10" s="13">
        <v>5</v>
      </c>
      <c r="H10" s="40">
        <f t="shared" si="2"/>
        <v>22.843847264590543</v>
      </c>
      <c r="I10" s="13">
        <f t="shared" si="3"/>
        <v>3.0900375275257077</v>
      </c>
      <c r="K10" s="8"/>
      <c r="L10" s="9"/>
      <c r="M10" s="9"/>
    </row>
    <row r="11" spans="1:13" ht="15.75">
      <c r="A11" s="45">
        <v>5</v>
      </c>
      <c r="B11" s="44">
        <f t="shared" si="0"/>
        <v>14.202189684964447</v>
      </c>
      <c r="C11" s="47">
        <v>32</v>
      </c>
      <c r="D11" s="15">
        <v>50000</v>
      </c>
      <c r="E11" s="39">
        <f t="shared" si="1"/>
        <v>6.734006734006734</v>
      </c>
      <c r="F11" s="50">
        <v>25</v>
      </c>
      <c r="G11" s="13">
        <v>6</v>
      </c>
      <c r="H11" s="40">
        <f t="shared" si="2"/>
        <v>24.572070132950632</v>
      </c>
      <c r="I11" s="13">
        <f t="shared" si="3"/>
        <v>3.7066931664340825</v>
      </c>
      <c r="K11" s="8"/>
      <c r="L11" s="9"/>
      <c r="M11" s="9"/>
    </row>
    <row r="12" spans="1:13" ht="15.75">
      <c r="A12" s="45">
        <v>6</v>
      </c>
      <c r="B12" s="44">
        <f t="shared" si="0"/>
        <v>16.53401611426265</v>
      </c>
      <c r="C12" s="47">
        <v>40</v>
      </c>
      <c r="D12" s="15">
        <v>100000</v>
      </c>
      <c r="E12" s="39">
        <f t="shared" si="1"/>
        <v>13.468013468013469</v>
      </c>
      <c r="F12" s="50">
        <v>32</v>
      </c>
      <c r="G12" s="13">
        <v>7</v>
      </c>
      <c r="H12" s="40">
        <f t="shared" si="2"/>
        <v>26.134877093793357</v>
      </c>
      <c r="I12" s="13">
        <f t="shared" si="3"/>
        <v>4.323142324705208</v>
      </c>
      <c r="K12" s="8"/>
      <c r="L12" s="9"/>
      <c r="M12" s="9"/>
    </row>
    <row r="13" spans="1:13" ht="15.75">
      <c r="A13" s="45">
        <v>7</v>
      </c>
      <c r="B13" s="44">
        <f t="shared" si="0"/>
        <v>18.787989747087554</v>
      </c>
      <c r="C13" s="47">
        <v>40</v>
      </c>
      <c r="D13" s="15">
        <v>120000</v>
      </c>
      <c r="E13" s="39">
        <f t="shared" si="1"/>
        <v>16.161616161616163</v>
      </c>
      <c r="F13" s="50">
        <v>40</v>
      </c>
      <c r="G13" s="13">
        <v>8</v>
      </c>
      <c r="H13" s="40">
        <f t="shared" si="2"/>
        <v>27.568760519928844</v>
      </c>
      <c r="I13" s="13">
        <f t="shared" si="3"/>
        <v>4.939414775348512</v>
      </c>
      <c r="K13" s="8"/>
      <c r="L13" s="9"/>
      <c r="M13" s="9"/>
    </row>
    <row r="14" spans="1:13" ht="15.75">
      <c r="A14" s="45">
        <v>8</v>
      </c>
      <c r="B14" s="44">
        <f t="shared" si="0"/>
        <v>20.975315596891015</v>
      </c>
      <c r="C14" s="47">
        <v>40</v>
      </c>
      <c r="D14" s="15">
        <v>150000</v>
      </c>
      <c r="E14" s="39">
        <f t="shared" si="1"/>
        <v>20.2020202020202</v>
      </c>
      <c r="F14" s="50">
        <f>12*POWER(E14,0.4)</f>
        <v>39.93366464311549</v>
      </c>
      <c r="G14" s="13">
        <v>9</v>
      </c>
      <c r="H14" s="40">
        <f t="shared" si="2"/>
        <v>28.898696223368308</v>
      </c>
      <c r="I14" s="13">
        <f t="shared" si="3"/>
        <v>5.555532773083494</v>
      </c>
      <c r="K14" s="8"/>
      <c r="L14" s="9"/>
      <c r="M14" s="9"/>
    </row>
    <row r="15" spans="1:13" ht="15.75">
      <c r="A15" s="45">
        <v>9</v>
      </c>
      <c r="B15" s="44">
        <f t="shared" si="0"/>
        <v>23.104371645119677</v>
      </c>
      <c r="C15" s="47">
        <v>40</v>
      </c>
      <c r="D15" s="15">
        <v>200000</v>
      </c>
      <c r="E15" s="39">
        <f t="shared" si="1"/>
        <v>26.936026936026938</v>
      </c>
      <c r="F15" s="50">
        <v>50</v>
      </c>
      <c r="G15" s="13">
        <v>10</v>
      </c>
      <c r="H15" s="40">
        <f t="shared" si="2"/>
        <v>30.142637178114967</v>
      </c>
      <c r="I15" s="13">
        <f t="shared" si="3"/>
        <v>6.171513587579468</v>
      </c>
      <c r="K15" s="8"/>
      <c r="L15" s="9"/>
      <c r="M15" s="9"/>
    </row>
    <row r="16" spans="1:13" ht="15.75">
      <c r="A16" s="45">
        <v>10</v>
      </c>
      <c r="B16" s="44">
        <f t="shared" si="0"/>
        <v>25.181660868633482</v>
      </c>
      <c r="C16" s="47">
        <v>40</v>
      </c>
      <c r="D16" s="15">
        <v>250000</v>
      </c>
      <c r="E16" s="39">
        <f t="shared" si="1"/>
        <v>33.67003367003367</v>
      </c>
      <c r="F16" s="50">
        <v>50</v>
      </c>
      <c r="G16" s="13">
        <v>12</v>
      </c>
      <c r="H16" s="40">
        <f t="shared" si="2"/>
        <v>32.42304092449473</v>
      </c>
      <c r="I16" s="13">
        <f t="shared" si="3"/>
        <v>7.403116317475073</v>
      </c>
      <c r="K16" s="8"/>
      <c r="L16" s="9"/>
      <c r="M16" s="9"/>
    </row>
    <row r="17" spans="1:13" ht="15.75">
      <c r="A17" s="45">
        <v>11</v>
      </c>
      <c r="B17" s="44">
        <f t="shared" si="0"/>
        <v>27.212378290516373</v>
      </c>
      <c r="C17" s="47">
        <v>50</v>
      </c>
      <c r="D17" s="15">
        <v>300000</v>
      </c>
      <c r="E17" s="39">
        <f t="shared" si="1"/>
        <v>40.4040404040404</v>
      </c>
      <c r="F17" s="50">
        <v>50</v>
      </c>
      <c r="G17" s="13">
        <v>14</v>
      </c>
      <c r="H17" s="40">
        <f t="shared" si="2"/>
        <v>34.48517707233764</v>
      </c>
      <c r="I17" s="13">
        <f t="shared" si="3"/>
        <v>8.634306658185432</v>
      </c>
      <c r="K17" s="8"/>
      <c r="L17" s="9"/>
      <c r="M17" s="9"/>
    </row>
    <row r="18" spans="1:13" ht="15.75">
      <c r="A18" s="45">
        <v>12</v>
      </c>
      <c r="B18" s="44">
        <f t="shared" si="0"/>
        <v>29.2007700269708</v>
      </c>
      <c r="C18" s="47">
        <v>50</v>
      </c>
      <c r="D18" s="15">
        <v>350000</v>
      </c>
      <c r="E18" s="39">
        <f t="shared" si="1"/>
        <v>47.138047138047135</v>
      </c>
      <c r="F18" s="50">
        <v>50</v>
      </c>
      <c r="G18" s="13">
        <v>16</v>
      </c>
      <c r="H18" s="40">
        <f t="shared" si="2"/>
        <v>36.37719759624955</v>
      </c>
      <c r="I18" s="13">
        <f t="shared" si="3"/>
        <v>9.865144073238284</v>
      </c>
      <c r="K18" s="8"/>
      <c r="L18" s="9"/>
      <c r="M18" s="9"/>
    </row>
    <row r="19" spans="1:13" ht="15.75">
      <c r="A19" s="45">
        <v>13</v>
      </c>
      <c r="B19" s="44">
        <f t="shared" si="0"/>
        <v>31.150371794643824</v>
      </c>
      <c r="C19" s="47">
        <v>50</v>
      </c>
      <c r="D19" s="15">
        <v>400000</v>
      </c>
      <c r="E19" s="39">
        <f t="shared" si="1"/>
        <v>53.872053872053876</v>
      </c>
      <c r="F19" s="50">
        <v>65</v>
      </c>
      <c r="G19" s="13">
        <v>18</v>
      </c>
      <c r="H19" s="40">
        <f t="shared" si="2"/>
        <v>38.13205827775724</v>
      </c>
      <c r="I19" s="13">
        <f t="shared" si="3"/>
        <v>11.095673010412193</v>
      </c>
      <c r="K19" s="8"/>
      <c r="L19" s="9"/>
      <c r="M19" s="9"/>
    </row>
    <row r="20" spans="1:13" ht="15.75">
      <c r="A20" s="45">
        <v>14</v>
      </c>
      <c r="B20" s="44">
        <f t="shared" si="0"/>
        <v>33.064173592361534</v>
      </c>
      <c r="C20" s="47">
        <v>50</v>
      </c>
      <c r="D20" s="15">
        <v>500000</v>
      </c>
      <c r="E20" s="39">
        <f t="shared" si="1"/>
        <v>67.34006734006734</v>
      </c>
      <c r="F20" s="50">
        <f>12*POWER(E20,0.4)</f>
        <v>64.6384099446268</v>
      </c>
      <c r="G20" s="13">
        <v>20</v>
      </c>
      <c r="H20" s="40">
        <f t="shared" si="2"/>
        <v>39.77344820807984</v>
      </c>
      <c r="I20" s="13">
        <f t="shared" si="3"/>
        <v>12.32592796119726</v>
      </c>
      <c r="K20" s="8"/>
      <c r="L20" s="9"/>
      <c r="M20" s="9"/>
    </row>
    <row r="21" spans="1:13" ht="15.75">
      <c r="A21" s="45">
        <v>15</v>
      </c>
      <c r="B21" s="44">
        <f t="shared" si="0"/>
        <v>34.94473709249307</v>
      </c>
      <c r="C21" s="47">
        <f>12*POWER(B21,0.4)</f>
        <v>49.72032479793285</v>
      </c>
      <c r="D21" s="15">
        <v>600000</v>
      </c>
      <c r="E21" s="39">
        <f t="shared" si="1"/>
        <v>80.8080808080808</v>
      </c>
      <c r="F21" s="50">
        <v>65</v>
      </c>
      <c r="G21" s="13">
        <v>22.5</v>
      </c>
      <c r="H21" s="40">
        <f t="shared" si="2"/>
        <v>41.692146322294604</v>
      </c>
      <c r="I21" s="13">
        <f t="shared" si="3"/>
        <v>13.863402824328729</v>
      </c>
      <c r="K21" s="8"/>
      <c r="L21" s="9"/>
      <c r="M21" s="9"/>
    </row>
    <row r="22" spans="1:13" ht="15.75">
      <c r="A22" s="45">
        <v>16</v>
      </c>
      <c r="B22" s="44">
        <f t="shared" si="0"/>
        <v>36.79428159170937</v>
      </c>
      <c r="C22" s="47">
        <v>50</v>
      </c>
      <c r="D22" s="15">
        <v>750000</v>
      </c>
      <c r="E22" s="39">
        <f t="shared" si="1"/>
        <v>101.01010101010101</v>
      </c>
      <c r="F22" s="50">
        <v>80</v>
      </c>
      <c r="G22" s="13">
        <v>25</v>
      </c>
      <c r="H22" s="40">
        <f t="shared" si="2"/>
        <v>43.48677982066174</v>
      </c>
      <c r="I22" s="13">
        <f t="shared" si="3"/>
        <v>15.400535357285788</v>
      </c>
      <c r="K22" s="8"/>
      <c r="L22" s="9"/>
      <c r="M22" s="9"/>
    </row>
    <row r="23" spans="1:13" ht="15.75">
      <c r="A23" s="45">
        <v>17</v>
      </c>
      <c r="B23" s="44">
        <f t="shared" si="0"/>
        <v>38.61474839284654</v>
      </c>
      <c r="C23" s="47">
        <v>50</v>
      </c>
      <c r="D23" s="15">
        <v>1000000</v>
      </c>
      <c r="E23" s="39">
        <f t="shared" si="1"/>
        <v>134.68013468013467</v>
      </c>
      <c r="F23" s="50">
        <v>80</v>
      </c>
      <c r="G23" s="13">
        <v>30</v>
      </c>
      <c r="H23" s="40">
        <f t="shared" si="2"/>
        <v>46.776718090994265</v>
      </c>
      <c r="I23" s="13">
        <f t="shared" si="3"/>
        <v>18.47390481823292</v>
      </c>
      <c r="K23" s="8"/>
      <c r="L23" s="9"/>
      <c r="M23" s="9"/>
    </row>
    <row r="24" spans="1:13" ht="15.75">
      <c r="A24" s="45">
        <v>18</v>
      </c>
      <c r="B24" s="44">
        <f t="shared" si="0"/>
        <v>40.407849987907625</v>
      </c>
      <c r="C24" s="47">
        <v>50</v>
      </c>
      <c r="D24" s="48">
        <v>1500000</v>
      </c>
      <c r="E24" s="39">
        <f t="shared" si="1"/>
        <v>202.02020202020202</v>
      </c>
      <c r="F24" s="50">
        <f>12*POWER(E24,0.4)</f>
        <v>100.30883037749568</v>
      </c>
      <c r="G24" s="13">
        <v>35</v>
      </c>
      <c r="H24" s="40">
        <f t="shared" si="2"/>
        <v>49.751761717455125</v>
      </c>
      <c r="I24" s="13">
        <f t="shared" si="3"/>
        <v>21.546245193828742</v>
      </c>
      <c r="K24" s="8"/>
      <c r="L24" s="9"/>
      <c r="M24" s="9"/>
    </row>
    <row r="25" spans="1:13" ht="15.75">
      <c r="A25" s="45">
        <v>19</v>
      </c>
      <c r="B25" s="44">
        <f t="shared" si="0"/>
        <v>42.17510827950074</v>
      </c>
      <c r="C25" s="47">
        <v>50</v>
      </c>
      <c r="D25" s="38"/>
      <c r="E25" s="38"/>
      <c r="F25" s="41"/>
      <c r="G25" s="13">
        <v>40</v>
      </c>
      <c r="H25" s="40">
        <f t="shared" si="2"/>
        <v>52.48137954927735</v>
      </c>
      <c r="I25" s="13">
        <f t="shared" si="3"/>
        <v>24.617704870712686</v>
      </c>
      <c r="K25" s="8"/>
      <c r="L25" s="9"/>
      <c r="M25" s="9"/>
    </row>
    <row r="26" spans="1:13" ht="15.75">
      <c r="A26" s="45">
        <v>20</v>
      </c>
      <c r="B26" s="44">
        <f t="shared" si="0"/>
        <v>43.91788473467614</v>
      </c>
      <c r="C26" s="47">
        <v>50</v>
      </c>
      <c r="D26" s="38"/>
      <c r="E26" s="38"/>
      <c r="F26" s="41"/>
      <c r="G26" s="13">
        <v>45</v>
      </c>
      <c r="H26" s="40">
        <f t="shared" si="2"/>
        <v>55.01311688936876</v>
      </c>
      <c r="I26" s="13">
        <f t="shared" si="3"/>
        <v>27.688394764882187</v>
      </c>
      <c r="K26" s="8"/>
      <c r="L26" s="9"/>
      <c r="M26" s="9"/>
    </row>
    <row r="27" spans="1:13" ht="15.75">
      <c r="A27" s="45">
        <v>21</v>
      </c>
      <c r="B27" s="44">
        <f t="shared" si="0"/>
        <v>45.63740449390231</v>
      </c>
      <c r="C27" s="47">
        <v>65</v>
      </c>
      <c r="D27" s="38"/>
      <c r="E27" s="38"/>
      <c r="F27" s="41"/>
      <c r="G27" s="13">
        <v>50</v>
      </c>
      <c r="H27" s="40">
        <f t="shared" si="2"/>
        <v>57.381149987402225</v>
      </c>
      <c r="I27" s="13">
        <f t="shared" si="3"/>
        <v>30.758400947186075</v>
      </c>
      <c r="K27" s="8"/>
      <c r="L27" s="9"/>
      <c r="M27" s="9"/>
    </row>
    <row r="28" spans="1:13" ht="15.75">
      <c r="A28" s="45">
        <v>22</v>
      </c>
      <c r="B28" s="44">
        <f t="shared" si="0"/>
        <v>47.33477587818285</v>
      </c>
      <c r="C28" s="47">
        <v>65</v>
      </c>
      <c r="D28" s="38"/>
      <c r="E28" s="38"/>
      <c r="F28" s="41"/>
      <c r="G28" s="13">
        <v>55</v>
      </c>
      <c r="H28" s="40">
        <f t="shared" si="2"/>
        <v>59.610988261468044</v>
      </c>
      <c r="I28" s="13">
        <f t="shared" si="3"/>
        <v>33.827792161373694</v>
      </c>
      <c r="K28" s="8"/>
      <c r="L28" s="9"/>
      <c r="M28" s="9"/>
    </row>
    <row r="29" spans="1:13" ht="15.75">
      <c r="A29" s="45">
        <v>23</v>
      </c>
      <c r="B29" s="44">
        <f t="shared" si="0"/>
        <v>49.01100634265572</v>
      </c>
      <c r="C29" s="47">
        <v>65</v>
      </c>
      <c r="D29" s="38"/>
      <c r="E29" s="38"/>
      <c r="F29" s="41"/>
      <c r="G29" s="13">
        <v>60</v>
      </c>
      <c r="H29" s="40">
        <f t="shared" si="2"/>
        <v>61.72224956106051</v>
      </c>
      <c r="I29" s="13">
        <f t="shared" si="3"/>
        <v>36.896624583283696</v>
      </c>
      <c r="K29" s="8"/>
      <c r="L29" s="9"/>
      <c r="M29" s="9"/>
    </row>
    <row r="30" spans="1:13" ht="15.75">
      <c r="A30" s="45">
        <v>24</v>
      </c>
      <c r="B30" s="44">
        <f t="shared" si="0"/>
        <v>50.66701565083262</v>
      </c>
      <c r="C30" s="47">
        <v>65</v>
      </c>
      <c r="D30" s="38"/>
      <c r="E30" s="38"/>
      <c r="F30" s="41"/>
      <c r="G30" s="13">
        <v>65</v>
      </c>
      <c r="H30" s="40">
        <f t="shared" si="2"/>
        <v>63.73039184001453</v>
      </c>
      <c r="I30" s="13">
        <f t="shared" si="3"/>
        <v>39.96494498161569</v>
      </c>
      <c r="K30" s="8"/>
      <c r="L30" s="9"/>
      <c r="M30" s="9"/>
    </row>
    <row r="31" spans="1:13" ht="15.75">
      <c r="A31" s="45">
        <v>25</v>
      </c>
      <c r="B31" s="44">
        <f t="shared" si="0"/>
        <v>52.303646849644466</v>
      </c>
      <c r="C31" s="47">
        <v>65</v>
      </c>
      <c r="D31" s="38"/>
      <c r="E31" s="38"/>
      <c r="F31" s="41"/>
      <c r="G31" s="13">
        <v>70</v>
      </c>
      <c r="H31" s="40">
        <f t="shared" si="2"/>
        <v>65.64784316107009</v>
      </c>
      <c r="I31" s="13">
        <f t="shared" si="3"/>
        <v>43.03279289993242</v>
      </c>
      <c r="K31" s="8"/>
      <c r="L31" s="9"/>
      <c r="M31" s="9"/>
    </row>
    <row r="32" spans="1:13" ht="15.75">
      <c r="A32" s="45">
        <v>26</v>
      </c>
      <c r="B32" s="44">
        <f t="shared" si="0"/>
        <v>53.92167548591958</v>
      </c>
      <c r="C32" s="47">
        <v>65</v>
      </c>
      <c r="D32" s="38"/>
      <c r="E32" s="38"/>
      <c r="F32" s="41"/>
      <c r="G32" s="13">
        <v>75</v>
      </c>
      <c r="H32" s="40">
        <f t="shared" si="2"/>
        <v>67.48476678852568</v>
      </c>
      <c r="I32" s="13">
        <f t="shared" si="3"/>
        <v>46.100202211807066</v>
      </c>
      <c r="K32" s="8"/>
      <c r="L32" s="9"/>
      <c r="M32" s="9"/>
    </row>
    <row r="33" spans="1:13" ht="15.75">
      <c r="A33" s="45">
        <v>27</v>
      </c>
      <c r="B33" s="44">
        <f t="shared" si="0"/>
        <v>55.52181740303856</v>
      </c>
      <c r="C33" s="47">
        <v>65</v>
      </c>
      <c r="D33" s="38"/>
      <c r="E33" s="38"/>
      <c r="F33" s="41"/>
      <c r="G33" s="13">
        <v>80</v>
      </c>
      <c r="H33" s="40">
        <f t="shared" si="2"/>
        <v>69.24959548354624</v>
      </c>
      <c r="I33" s="13">
        <f t="shared" si="3"/>
        <v>49.16720225928084</v>
      </c>
      <c r="K33" s="8"/>
      <c r="L33" s="9"/>
      <c r="M33" s="9"/>
    </row>
    <row r="34" spans="1:13" ht="15.75">
      <c r="A34" s="45">
        <v>28</v>
      </c>
      <c r="B34" s="44">
        <f t="shared" si="0"/>
        <v>57.10473538109593</v>
      </c>
      <c r="C34" s="47">
        <v>65</v>
      </c>
      <c r="D34" s="38"/>
      <c r="E34" s="38"/>
      <c r="F34" s="41"/>
      <c r="G34" s="13">
        <v>85</v>
      </c>
      <c r="H34" s="40">
        <f t="shared" si="2"/>
        <v>70.94941457821967</v>
      </c>
      <c r="I34" s="13">
        <f t="shared" si="3"/>
        <v>52.23381870550573</v>
      </c>
      <c r="K34" s="8"/>
      <c r="L34" s="9"/>
      <c r="M34" s="9"/>
    </row>
    <row r="35" spans="1:13" ht="15.75">
      <c r="A35" s="45">
        <v>29</v>
      </c>
      <c r="B35" s="44">
        <f t="shared" si="0"/>
        <v>58.67104482737657</v>
      </c>
      <c r="C35" s="47">
        <v>65</v>
      </c>
      <c r="D35" s="38"/>
      <c r="E35" s="38"/>
      <c r="F35" s="41"/>
      <c r="G35" s="13">
        <v>90</v>
      </c>
      <c r="H35" s="40">
        <f t="shared" si="2"/>
        <v>72.590242931796</v>
      </c>
      <c r="I35" s="13">
        <f t="shared" si="3"/>
        <v>55.300074186012594</v>
      </c>
      <c r="K35" s="8"/>
      <c r="L35" s="9"/>
      <c r="M35" s="9"/>
    </row>
    <row r="36" spans="1:13" ht="15.75">
      <c r="A36" s="45">
        <v>30</v>
      </c>
      <c r="B36" s="44">
        <f t="shared" si="0"/>
        <v>60.221318681099916</v>
      </c>
      <c r="C36" s="47">
        <v>65</v>
      </c>
      <c r="D36" s="38"/>
      <c r="E36" s="38"/>
      <c r="F36" s="41"/>
      <c r="G36" s="13">
        <v>95</v>
      </c>
      <c r="H36" s="40">
        <f t="shared" si="2"/>
        <v>74.17724310455834</v>
      </c>
      <c r="I36" s="13">
        <f t="shared" si="3"/>
        <v>58.36598881476541</v>
      </c>
      <c r="K36" s="8"/>
      <c r="L36" s="9"/>
      <c r="M36" s="9"/>
    </row>
    <row r="37" spans="1:13" ht="15.75">
      <c r="A37" s="45">
        <v>31</v>
      </c>
      <c r="B37" s="44">
        <f t="shared" si="0"/>
        <v>61.756091663546954</v>
      </c>
      <c r="C37" s="47">
        <v>65</v>
      </c>
      <c r="D37" s="38"/>
      <c r="E37" s="38"/>
      <c r="F37" s="41"/>
      <c r="G37" s="13">
        <v>100</v>
      </c>
      <c r="H37" s="40">
        <f t="shared" si="2"/>
        <v>75.71488133762321</v>
      </c>
      <c r="I37" s="13">
        <f t="shared" si="3"/>
        <v>61.43158058335161</v>
      </c>
      <c r="K37" s="8"/>
      <c r="L37" s="9"/>
      <c r="M37" s="9"/>
    </row>
    <row r="38" spans="1:13" ht="15.75">
      <c r="A38" s="45">
        <v>32</v>
      </c>
      <c r="B38" s="44">
        <f t="shared" si="0"/>
        <v>63.27586397927344</v>
      </c>
      <c r="C38" s="47">
        <v>65</v>
      </c>
      <c r="D38" s="38"/>
      <c r="E38" s="38"/>
      <c r="F38" s="41"/>
      <c r="G38" s="13">
        <v>110</v>
      </c>
      <c r="H38" s="40">
        <f t="shared" si="2"/>
        <v>78.65717057999723</v>
      </c>
      <c r="I38" s="13">
        <f t="shared" si="3"/>
        <v>67.56185874833037</v>
      </c>
      <c r="K38" s="8"/>
      <c r="L38" s="9"/>
      <c r="M38" s="9"/>
    </row>
    <row r="39" spans="1:13" ht="15.75">
      <c r="A39" s="45">
        <v>33</v>
      </c>
      <c r="B39" s="44">
        <f t="shared" si="0"/>
        <v>64.78110455426855</v>
      </c>
      <c r="C39" s="47">
        <v>65</v>
      </c>
      <c r="D39" s="38"/>
      <c r="E39" s="38"/>
      <c r="F39" s="41"/>
      <c r="G39" s="13">
        <v>120</v>
      </c>
      <c r="H39" s="40">
        <f t="shared" si="2"/>
        <v>81.44299656651813</v>
      </c>
      <c r="I39" s="13">
        <f t="shared" si="3"/>
        <v>73.69102087698175</v>
      </c>
      <c r="K39" s="8"/>
      <c r="L39" s="9"/>
      <c r="M39" s="9"/>
    </row>
    <row r="40" spans="1:13" ht="15.75">
      <c r="A40" s="45">
        <v>34</v>
      </c>
      <c r="B40" s="44">
        <f t="shared" si="0"/>
        <v>66.27225388128869</v>
      </c>
      <c r="C40" s="47">
        <v>65</v>
      </c>
      <c r="D40" s="38"/>
      <c r="E40" s="38"/>
      <c r="F40" s="41"/>
      <c r="G40" s="13">
        <v>130</v>
      </c>
      <c r="H40" s="40">
        <f t="shared" si="2"/>
        <v>84.09275618955549</v>
      </c>
      <c r="I40" s="13">
        <f t="shared" si="3"/>
        <v>79.81916037712432</v>
      </c>
      <c r="K40" s="8"/>
      <c r="L40" s="9"/>
      <c r="M40" s="9"/>
    </row>
    <row r="41" spans="1:13" ht="15.75">
      <c r="A41" s="45">
        <v>35</v>
      </c>
      <c r="B41" s="44">
        <f t="shared" si="0"/>
        <v>67.74972653018892</v>
      </c>
      <c r="C41" s="47">
        <v>65</v>
      </c>
      <c r="D41" s="38"/>
      <c r="E41" s="38"/>
      <c r="F41" s="41"/>
      <c r="G41" s="13">
        <v>140</v>
      </c>
      <c r="H41" s="40">
        <f t="shared" si="2"/>
        <v>86.6228483762102</v>
      </c>
      <c r="I41" s="13">
        <f t="shared" si="3"/>
        <v>85.94635622632136</v>
      </c>
      <c r="K41" s="8"/>
      <c r="L41" s="9"/>
      <c r="M41" s="9"/>
    </row>
    <row r="42" spans="1:13" ht="15.75">
      <c r="A42" s="45">
        <v>36</v>
      </c>
      <c r="B42" s="44">
        <f t="shared" si="0"/>
        <v>69.21391337115178</v>
      </c>
      <c r="C42" s="47">
        <v>65</v>
      </c>
      <c r="D42" s="38"/>
      <c r="E42" s="38"/>
      <c r="F42" s="41"/>
      <c r="G42" s="13">
        <v>150</v>
      </c>
      <c r="H42" s="40">
        <f t="shared" si="2"/>
        <v>89.04668363412355</v>
      </c>
      <c r="I42" s="13">
        <f t="shared" si="3"/>
        <v>92.07267607786721</v>
      </c>
      <c r="K42" s="8"/>
      <c r="L42" s="9"/>
      <c r="M42" s="9"/>
    </row>
    <row r="43" spans="1:13" ht="15.75">
      <c r="A43" s="45">
        <v>37</v>
      </c>
      <c r="B43" s="44">
        <f t="shared" si="0"/>
        <v>70.66518355072218</v>
      </c>
      <c r="C43" s="47">
        <v>65</v>
      </c>
      <c r="D43" s="38"/>
      <c r="E43" s="38"/>
      <c r="F43" s="41"/>
      <c r="G43" s="13">
        <v>160</v>
      </c>
      <c r="H43" s="40">
        <f t="shared" si="2"/>
        <v>91.37538905836215</v>
      </c>
      <c r="I43" s="13">
        <f t="shared" si="3"/>
        <v>98.19817853454695</v>
      </c>
      <c r="K43" s="8"/>
      <c r="L43" s="9"/>
      <c r="M43" s="9"/>
    </row>
    <row r="44" spans="1:13" ht="15.75">
      <c r="A44" s="45">
        <v>38</v>
      </c>
      <c r="B44" s="44">
        <f t="shared" si="0"/>
        <v>72.10388625407893</v>
      </c>
      <c r="C44" s="47">
        <v>65</v>
      </c>
      <c r="D44" s="38"/>
      <c r="E44" s="38"/>
      <c r="F44" s="41"/>
      <c r="G44" s="13">
        <v>170</v>
      </c>
      <c r="H44" s="40">
        <f t="shared" si="2"/>
        <v>93.61831380066656</v>
      </c>
      <c r="I44" s="13">
        <f t="shared" si="3"/>
        <v>104.3229148515605</v>
      </c>
      <c r="K44" s="8"/>
      <c r="L44" s="9"/>
      <c r="M44" s="9"/>
    </row>
    <row r="45" spans="1:13" ht="15.75">
      <c r="A45" s="45">
        <v>39</v>
      </c>
      <c r="B45" s="44">
        <f t="shared" si="0"/>
        <v>73.5303522816908</v>
      </c>
      <c r="C45" s="47">
        <v>65</v>
      </c>
      <c r="D45" s="38"/>
      <c r="E45" s="38"/>
      <c r="F45" s="41"/>
      <c r="G45" s="13">
        <v>180</v>
      </c>
      <c r="H45" s="40">
        <f t="shared" si="2"/>
        <v>95.78339979343097</v>
      </c>
      <c r="I45" s="13">
        <f t="shared" si="3"/>
        <v>110.44693023725425</v>
      </c>
      <c r="K45" s="8"/>
      <c r="L45" s="9"/>
      <c r="M45" s="9"/>
    </row>
    <row r="46" spans="1:13" ht="15.75">
      <c r="A46" s="45">
        <v>40</v>
      </c>
      <c r="B46" s="44">
        <f t="shared" si="0"/>
        <v>74.94489546417066</v>
      </c>
      <c r="C46" s="47">
        <v>65</v>
      </c>
      <c r="D46" s="38"/>
      <c r="E46" s="38"/>
      <c r="F46" s="41"/>
      <c r="G46" s="13">
        <v>200</v>
      </c>
      <c r="H46" s="40">
        <f t="shared" si="2"/>
        <v>99.90638488822478</v>
      </c>
      <c r="I46" s="13">
        <f t="shared" si="3"/>
        <v>122.69295466460417</v>
      </c>
      <c r="K46" s="8"/>
      <c r="L46" s="9"/>
      <c r="M46" s="9"/>
    </row>
    <row r="47" spans="1:13" ht="15.75">
      <c r="A47" s="45">
        <v>41</v>
      </c>
      <c r="B47" s="44">
        <f t="shared" si="0"/>
        <v>76.34781393556645</v>
      </c>
      <c r="C47" s="47">
        <v>65</v>
      </c>
      <c r="D47" s="38"/>
      <c r="E47" s="38"/>
      <c r="F47" s="41"/>
      <c r="G47" s="13">
        <v>220</v>
      </c>
      <c r="H47" s="40">
        <f t="shared" si="2"/>
        <v>103.7887588193193</v>
      </c>
      <c r="I47" s="13">
        <f t="shared" si="3"/>
        <v>134.93652603025765</v>
      </c>
      <c r="K47" s="8"/>
      <c r="L47" s="9"/>
      <c r="M47" s="9"/>
    </row>
    <row r="48" spans="1:13" ht="15.75">
      <c r="A48" s="45">
        <v>42</v>
      </c>
      <c r="B48" s="44">
        <f t="shared" si="0"/>
        <v>77.73939128236388</v>
      </c>
      <c r="C48" s="47">
        <v>65</v>
      </c>
      <c r="D48" s="38"/>
      <c r="E48" s="38"/>
      <c r="F48" s="41"/>
      <c r="G48" s="13">
        <v>230</v>
      </c>
      <c r="H48" s="40">
        <f t="shared" si="2"/>
        <v>105.65070038736079</v>
      </c>
      <c r="I48" s="13">
        <f t="shared" si="3"/>
        <v>141.05746342296848</v>
      </c>
      <c r="K48" s="8"/>
      <c r="L48" s="9"/>
      <c r="M48" s="9"/>
    </row>
    <row r="49" spans="1:16" ht="15.75">
      <c r="A49" s="7"/>
      <c r="B49" s="7"/>
      <c r="C49" s="6"/>
      <c r="D49" s="6"/>
      <c r="E49" s="6"/>
      <c r="F49" s="6"/>
      <c r="G49" s="6"/>
      <c r="H49" s="6"/>
      <c r="I49" s="6"/>
      <c r="J49" s="6"/>
      <c r="K49" s="8"/>
      <c r="L49" s="9"/>
      <c r="M49" s="9"/>
      <c r="N49" s="6"/>
      <c r="O49" s="6"/>
      <c r="P49" s="6"/>
    </row>
    <row r="50" spans="1:16" ht="71.25" customHeight="1">
      <c r="A50" s="33" t="s">
        <v>25</v>
      </c>
      <c r="B50" s="29"/>
      <c r="C50" s="29"/>
      <c r="D50" s="29"/>
      <c r="E50" s="29"/>
      <c r="F50" s="30"/>
      <c r="G50" s="6"/>
      <c r="H50" s="34" t="s">
        <v>26</v>
      </c>
      <c r="I50" s="35"/>
      <c r="J50" s="6"/>
      <c r="K50" s="8"/>
      <c r="L50" s="9"/>
      <c r="M50" s="9"/>
      <c r="N50" s="6"/>
      <c r="O50" s="6"/>
      <c r="P50" s="6"/>
    </row>
    <row r="51" spans="1:16" ht="39">
      <c r="A51" s="17" t="s">
        <v>13</v>
      </c>
      <c r="B51" s="16" t="s">
        <v>0</v>
      </c>
      <c r="C51" s="16" t="s">
        <v>11</v>
      </c>
      <c r="D51" s="16" t="s">
        <v>9</v>
      </c>
      <c r="E51" s="18" t="s">
        <v>10</v>
      </c>
      <c r="F51" s="16" t="s">
        <v>12</v>
      </c>
      <c r="G51" s="6"/>
      <c r="H51" s="16" t="s">
        <v>0</v>
      </c>
      <c r="I51" s="18" t="s">
        <v>27</v>
      </c>
      <c r="J51" s="6"/>
      <c r="K51" s="8"/>
      <c r="L51" s="9"/>
      <c r="M51" s="9"/>
      <c r="N51" s="6"/>
      <c r="O51" s="6"/>
      <c r="P51" s="6"/>
    </row>
    <row r="52" spans="1:16" ht="15.75">
      <c r="A52" s="21">
        <v>0.5</v>
      </c>
      <c r="B52" s="26">
        <v>15</v>
      </c>
      <c r="C52" s="19">
        <v>15</v>
      </c>
      <c r="D52" s="19">
        <v>21.3</v>
      </c>
      <c r="E52" s="19">
        <v>2.8</v>
      </c>
      <c r="F52" s="19">
        <v>15.7</v>
      </c>
      <c r="G52" s="6"/>
      <c r="H52" s="26">
        <v>25</v>
      </c>
      <c r="I52" s="19">
        <v>150</v>
      </c>
      <c r="J52" s="6"/>
      <c r="K52" s="8"/>
      <c r="L52" s="9"/>
      <c r="M52" s="9"/>
      <c r="N52" s="6"/>
      <c r="O52" s="6"/>
      <c r="P52" s="6"/>
    </row>
    <row r="53" spans="1:16" ht="15.75">
      <c r="A53" s="22">
        <v>0.75</v>
      </c>
      <c r="B53" s="26">
        <v>20</v>
      </c>
      <c r="C53" s="19">
        <v>20</v>
      </c>
      <c r="D53" s="19">
        <v>26.9</v>
      </c>
      <c r="E53" s="19">
        <v>2.9</v>
      </c>
      <c r="F53" s="19">
        <v>21.1</v>
      </c>
      <c r="G53" s="6"/>
      <c r="H53" s="26">
        <v>32</v>
      </c>
      <c r="I53" s="19">
        <v>110</v>
      </c>
      <c r="J53" s="6"/>
      <c r="K53" s="8"/>
      <c r="L53" s="9"/>
      <c r="M53" s="9"/>
      <c r="N53" s="6"/>
      <c r="O53" s="6"/>
      <c r="P53" s="6"/>
    </row>
    <row r="54" spans="1:16" ht="15.75">
      <c r="A54" s="24">
        <v>1</v>
      </c>
      <c r="B54" s="26">
        <v>25</v>
      </c>
      <c r="C54" s="19">
        <v>25</v>
      </c>
      <c r="D54" s="19">
        <v>33.7</v>
      </c>
      <c r="E54" s="19">
        <v>3.4</v>
      </c>
      <c r="F54" s="19">
        <v>26.9</v>
      </c>
      <c r="G54" s="6"/>
      <c r="H54" s="26">
        <v>40</v>
      </c>
      <c r="I54" s="19">
        <v>85</v>
      </c>
      <c r="J54" s="6"/>
      <c r="K54" s="8"/>
      <c r="L54" s="9"/>
      <c r="M54" s="9"/>
      <c r="N54" s="6"/>
      <c r="O54" s="6"/>
      <c r="P54" s="6"/>
    </row>
    <row r="55" spans="1:16" ht="15.75">
      <c r="A55" s="23" t="s">
        <v>14</v>
      </c>
      <c r="B55" s="26">
        <v>32</v>
      </c>
      <c r="C55" s="19">
        <v>32</v>
      </c>
      <c r="D55" s="19">
        <v>42.4</v>
      </c>
      <c r="E55" s="19">
        <v>3.6</v>
      </c>
      <c r="F55" s="19">
        <v>35.2</v>
      </c>
      <c r="G55" s="6"/>
      <c r="H55" s="26">
        <v>50</v>
      </c>
      <c r="I55" s="19">
        <v>70</v>
      </c>
      <c r="J55" s="6"/>
      <c r="K55" s="8"/>
      <c r="L55" s="9"/>
      <c r="M55" s="9"/>
      <c r="N55" s="6"/>
      <c r="O55" s="6"/>
      <c r="P55" s="6"/>
    </row>
    <row r="56" spans="1:16" ht="15.75">
      <c r="A56" s="23" t="s">
        <v>15</v>
      </c>
      <c r="B56" s="26">
        <v>40</v>
      </c>
      <c r="C56" s="19">
        <v>40</v>
      </c>
      <c r="D56" s="19">
        <v>48.3</v>
      </c>
      <c r="E56" s="19">
        <v>3.7</v>
      </c>
      <c r="F56" s="19">
        <v>40.9</v>
      </c>
      <c r="G56" s="6"/>
      <c r="H56" s="25">
        <v>65</v>
      </c>
      <c r="I56" s="19">
        <v>55</v>
      </c>
      <c r="J56" s="6"/>
      <c r="K56" s="8"/>
      <c r="L56" s="9"/>
      <c r="M56" s="9"/>
      <c r="N56" s="6"/>
      <c r="O56" s="6"/>
      <c r="P56" s="6"/>
    </row>
    <row r="57" spans="1:16" ht="15.75">
      <c r="A57" s="23" t="s">
        <v>16</v>
      </c>
      <c r="B57" s="26">
        <v>50</v>
      </c>
      <c r="C57" s="19">
        <v>50</v>
      </c>
      <c r="D57" s="19">
        <v>60.3</v>
      </c>
      <c r="E57" s="19">
        <v>3.9</v>
      </c>
      <c r="F57" s="19">
        <v>52.5</v>
      </c>
      <c r="G57" s="6"/>
      <c r="H57" s="25">
        <v>80</v>
      </c>
      <c r="I57" s="19">
        <v>45</v>
      </c>
      <c r="J57" s="6"/>
      <c r="K57" s="8"/>
      <c r="L57" s="9"/>
      <c r="M57" s="9"/>
      <c r="N57" s="6"/>
      <c r="O57" s="6"/>
      <c r="P57" s="6"/>
    </row>
    <row r="58" spans="1:9" ht="14.25">
      <c r="A58" s="23" t="s">
        <v>17</v>
      </c>
      <c r="B58" s="25">
        <v>65</v>
      </c>
      <c r="C58" s="20">
        <v>65</v>
      </c>
      <c r="D58" s="20">
        <v>73</v>
      </c>
      <c r="E58" s="20">
        <v>5.2</v>
      </c>
      <c r="F58" s="20">
        <v>62.6</v>
      </c>
      <c r="H58" s="25">
        <v>100</v>
      </c>
      <c r="I58" s="20">
        <v>40</v>
      </c>
    </row>
    <row r="59" spans="1:9" ht="14.25">
      <c r="A59" s="23" t="s">
        <v>18</v>
      </c>
      <c r="B59" s="25">
        <v>80</v>
      </c>
      <c r="C59" s="20">
        <v>80</v>
      </c>
      <c r="D59" s="20">
        <v>88.9</v>
      </c>
      <c r="E59" s="20">
        <v>5.5</v>
      </c>
      <c r="F59" s="20">
        <v>77.9</v>
      </c>
      <c r="H59" s="25">
        <v>125</v>
      </c>
      <c r="I59" s="20">
        <v>30</v>
      </c>
    </row>
    <row r="60" spans="1:9" ht="14.25">
      <c r="A60" s="23" t="s">
        <v>19</v>
      </c>
      <c r="B60" s="25">
        <v>125</v>
      </c>
      <c r="C60" s="20">
        <v>125</v>
      </c>
      <c r="D60" s="20">
        <v>141</v>
      </c>
      <c r="E60" s="20">
        <v>6.6</v>
      </c>
      <c r="F60" s="20">
        <v>127.8</v>
      </c>
      <c r="H60" s="25">
        <v>150</v>
      </c>
      <c r="I60" s="20">
        <v>25</v>
      </c>
    </row>
    <row r="61" spans="1:9" ht="14.25">
      <c r="A61" s="23" t="s">
        <v>20</v>
      </c>
      <c r="B61" s="25">
        <v>150</v>
      </c>
      <c r="C61" s="20">
        <v>150</v>
      </c>
      <c r="D61" s="20">
        <v>168.3</v>
      </c>
      <c r="E61" s="20">
        <v>7.1</v>
      </c>
      <c r="F61" s="20">
        <v>154.1</v>
      </c>
      <c r="H61" s="27"/>
      <c r="I61" s="3"/>
    </row>
    <row r="62" spans="1:9" ht="14.25">
      <c r="A62" s="23" t="s">
        <v>21</v>
      </c>
      <c r="B62" s="25">
        <v>200</v>
      </c>
      <c r="C62" s="20">
        <v>200</v>
      </c>
      <c r="D62" s="20">
        <v>219.1</v>
      </c>
      <c r="E62" s="20">
        <v>8.18</v>
      </c>
      <c r="F62" s="20">
        <v>202.74</v>
      </c>
      <c r="H62" s="27"/>
      <c r="I62" s="3"/>
    </row>
    <row r="63" spans="1:9" ht="14.25">
      <c r="A63" s="23" t="s">
        <v>22</v>
      </c>
      <c r="B63" s="25">
        <v>250</v>
      </c>
      <c r="C63" s="20">
        <v>250</v>
      </c>
      <c r="D63" s="20">
        <v>273</v>
      </c>
      <c r="E63" s="20">
        <v>9.27</v>
      </c>
      <c r="F63" s="20">
        <v>254.46</v>
      </c>
      <c r="H63" s="27"/>
      <c r="I63" s="3"/>
    </row>
    <row r="64" spans="1:9" ht="14.25">
      <c r="A64" s="23" t="s">
        <v>23</v>
      </c>
      <c r="B64" s="25">
        <v>400</v>
      </c>
      <c r="C64" s="20">
        <v>400</v>
      </c>
      <c r="D64" s="20">
        <v>406</v>
      </c>
      <c r="E64" s="20">
        <v>9.5</v>
      </c>
      <c r="F64" s="20">
        <v>387</v>
      </c>
      <c r="H64" s="27"/>
      <c r="I64" s="3"/>
    </row>
    <row r="65" spans="1:9" ht="14.25">
      <c r="A65" s="23" t="s">
        <v>24</v>
      </c>
      <c r="B65" s="25">
        <v>450</v>
      </c>
      <c r="C65" s="20">
        <v>450</v>
      </c>
      <c r="D65" s="20">
        <v>470</v>
      </c>
      <c r="E65" s="20">
        <v>9.5</v>
      </c>
      <c r="F65" s="20">
        <v>451</v>
      </c>
      <c r="H65" s="27"/>
      <c r="I65" s="3"/>
    </row>
    <row r="66" spans="1:6" ht="292.5" customHeight="1">
      <c r="A66" s="31" t="s">
        <v>28</v>
      </c>
      <c r="B66" s="32"/>
      <c r="C66" s="32"/>
      <c r="D66" s="32"/>
      <c r="E66" s="32"/>
      <c r="F66" s="32"/>
    </row>
  </sheetData>
  <mergeCells count="8">
    <mergeCell ref="A66:F66"/>
    <mergeCell ref="A50:F50"/>
    <mergeCell ref="H50:I50"/>
    <mergeCell ref="A5:I5"/>
    <mergeCell ref="A1:I1"/>
    <mergeCell ref="A2:I2"/>
    <mergeCell ref="A3:I3"/>
    <mergeCell ref="A4:I4"/>
  </mergeCells>
  <printOptions/>
  <pageMargins left="0.3937007874015748" right="0.3937007874015748" top="0.4330708661417323" bottom="0.66929133858267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mknmuh3</cp:lastModifiedBy>
  <cp:lastPrinted>2006-02-02T19:35:29Z</cp:lastPrinted>
  <dcterms:created xsi:type="dcterms:W3CDTF">1997-04-16T20:02:28Z</dcterms:created>
  <dcterms:modified xsi:type="dcterms:W3CDTF">2009-03-31T10:35:56Z</dcterms:modified>
  <cp:category/>
  <cp:version/>
  <cp:contentType/>
  <cp:contentStatus/>
</cp:coreProperties>
</file>