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<sst xmlns="http://schemas.openxmlformats.org/spreadsheetml/2006/main" count="130" uniqueCount="125">
  <si>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1-</t>
  </si>
  <si>
    <t>ADANA</t>
  </si>
  <si>
    <t>ADIYAMAN</t>
  </si>
  <si>
    <t>AFYON</t>
  </si>
  <si>
    <t>ALANYA</t>
  </si>
  <si>
    <t>AKSARAY</t>
  </si>
  <si>
    <t>ANKARA</t>
  </si>
  <si>
    <t>ANAMUR</t>
  </si>
  <si>
    <t>ANTALYA</t>
  </si>
  <si>
    <t>AYVALIK</t>
  </si>
  <si>
    <t>BALIKESİR</t>
  </si>
  <si>
    <t>BANDIRMA</t>
  </si>
  <si>
    <t>BİRECİK</t>
  </si>
  <si>
    <t>BOLU</t>
  </si>
  <si>
    <t>BURDUR</t>
  </si>
  <si>
    <t>BURSA</t>
  </si>
  <si>
    <t>ÇANAKKALE</t>
  </si>
  <si>
    <t>ÇANKIRI</t>
  </si>
  <si>
    <t>DALAMAN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</si>
  <si>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</si>
  <si>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</si>
  <si>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</si>
  <si>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</si>
  <si>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</si>
  <si>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</si>
  <si>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</si>
  <si>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FİNİKE</t>
  </si>
  <si>
    <t>FLORYA(İST)</t>
  </si>
  <si>
    <t>GAZİANTEP</t>
  </si>
  <si>
    <t>GÜMÜŞHANE</t>
  </si>
  <si>
    <t>HAKKARİ</t>
  </si>
  <si>
    <t>HOPA</t>
  </si>
  <si>
    <t>IĞDIR</t>
  </si>
  <si>
    <t>İNEBOLU</t>
  </si>
  <si>
    <t>ISPARTA</t>
  </si>
  <si>
    <t>İSKENDERUN</t>
  </si>
  <si>
    <t>İZMİR</t>
  </si>
  <si>
    <t>CİZRE</t>
  </si>
  <si>
    <t>KARAMAN</t>
  </si>
  <si>
    <t>KARS</t>
  </si>
  <si>
    <t>KASTAMONU</t>
  </si>
  <si>
    <t>KAYSERİ</t>
  </si>
  <si>
    <t>KIRŞEHİR</t>
  </si>
  <si>
    <t>KOCAELİ</t>
  </si>
  <si>
    <t>KONYA</t>
  </si>
  <si>
    <t>MALATYA</t>
  </si>
  <si>
    <t>MARDİN</t>
  </si>
  <si>
    <t>MERZİFON</t>
  </si>
  <si>
    <t>MUĞLA</t>
  </si>
  <si>
    <t>NEVŞEHİR</t>
  </si>
  <si>
    <t>NİĞDE</t>
  </si>
  <si>
    <t>ORDU</t>
  </si>
  <si>
    <t>RİZE</t>
  </si>
  <si>
    <t>SAMSUN</t>
  </si>
  <si>
    <t>SİİRT</t>
  </si>
  <si>
    <t>SIVAS</t>
  </si>
  <si>
    <t>K.MARAŞ</t>
  </si>
  <si>
    <t>TOKAT</t>
  </si>
  <si>
    <t>TRABZON</t>
  </si>
  <si>
    <t>URFA</t>
  </si>
  <si>
    <t>UŞAK</t>
  </si>
  <si>
    <t>VAN</t>
  </si>
  <si>
    <t>YOZGAT</t>
  </si>
  <si>
    <t>ZONGULDAK</t>
  </si>
  <si>
    <t>kcal/m2.gün</t>
  </si>
  <si>
    <t>kişi</t>
  </si>
  <si>
    <t>m2</t>
  </si>
  <si>
    <t>m2(konut)</t>
  </si>
  <si>
    <t>m2(işyeri)</t>
  </si>
  <si>
    <t>3-</t>
  </si>
  <si>
    <t>4-</t>
  </si>
  <si>
    <t>m3</t>
  </si>
  <si>
    <t>5-</t>
  </si>
  <si>
    <t>m3/h</t>
  </si>
  <si>
    <t>5.1-</t>
  </si>
  <si>
    <t>mm</t>
  </si>
  <si>
    <t>5.2-</t>
  </si>
  <si>
    <t xml:space="preserve">m </t>
  </si>
  <si>
    <t>5.4-</t>
  </si>
  <si>
    <t>mss</t>
  </si>
  <si>
    <t>*2-</t>
  </si>
  <si>
    <t>*Kişi sayısı</t>
  </si>
  <si>
    <t>C</t>
  </si>
  <si>
    <t>Yıllık Toprak Sıcak- GÜNEŞ Işınım Ort Değer-Enlem(C-kcal/m2.gün-derece)</t>
  </si>
  <si>
    <t>21-3255-37</t>
  </si>
  <si>
    <t>15-3085-40</t>
  </si>
  <si>
    <t>21-3279-37</t>
  </si>
  <si>
    <t>17-2696-40</t>
  </si>
  <si>
    <t>19-3432-38</t>
  </si>
  <si>
    <t>16-2774-41</t>
  </si>
  <si>
    <t>17-3407-37</t>
  </si>
  <si>
    <t>21-3089-39</t>
  </si>
  <si>
    <t>14-3116-39</t>
  </si>
  <si>
    <t>14-3122-38</t>
  </si>
  <si>
    <t>16-2385-41</t>
  </si>
  <si>
    <t>derece</t>
  </si>
  <si>
    <t>3.2-</t>
  </si>
  <si>
    <t>3.1-</t>
  </si>
  <si>
    <t xml:space="preserve"> GÜNEŞ ENERJİSİ HESABI</t>
  </si>
  <si>
    <t>KONUT</t>
  </si>
  <si>
    <t>İŞYERİ</t>
  </si>
  <si>
    <t>konut</t>
  </si>
  <si>
    <t>işyeri</t>
  </si>
  <si>
    <t>SEÇİLEN ŞEHİR</t>
  </si>
  <si>
    <t>Kollektör. Yatayla
 Yaptığı  Açı</t>
  </si>
  <si>
    <t>Seçilen Koll.
Alanı (Fk)</t>
  </si>
  <si>
    <t>Sıcak Su
 Depo Hacmi</t>
  </si>
  <si>
    <t>*Kritik Devre
 Uzunluğu(L)</t>
  </si>
  <si>
    <t>*Mahal Işınım 
Değeri</t>
  </si>
  <si>
    <t>Yaklaşık
 Enlem</t>
  </si>
  <si>
    <t>*Bütün yıl 
Toprak sıcaklığı</t>
  </si>
  <si>
    <t>Yaklaşık
Tesis Maliyeti
(YTL)(2006)</t>
  </si>
  <si>
    <t>Pompa Basma
Yüksekliği (Hm)</t>
  </si>
  <si>
    <t>Pompa Debisi (Q)</t>
  </si>
  <si>
    <t>Boru Çapı (d)</t>
  </si>
  <si>
    <t>Seçilen Boru
 Çapı (d)</t>
  </si>
  <si>
    <t>Kollektörün
Isıtma gücü
(kcal/h)</t>
  </si>
  <si>
    <t xml:space="preserve">Not:*,açık sarı renkler giriş,gül rengi değerler çıkış değerleridir. </t>
  </si>
  <si>
    <t>Koll Adedi
(2,4*1,1)m</t>
  </si>
  <si>
    <t>2.1-</t>
  </si>
  <si>
    <t>2.2-</t>
  </si>
  <si>
    <t>2.3-</t>
  </si>
  <si>
    <t>2.4-</t>
  </si>
  <si>
    <t>5.3-</t>
  </si>
  <si>
    <t>KOLLEKTÖR 
ALANI (Fk) (m2)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</si>
</sst>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</numFmts>
  <fonts count="6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" fontId="4" fillId="4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16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4" fillId="7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/>
    </xf>
    <xf numFmtId="16" fontId="5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25">
      <selection activeCell="K35" sqref="K35"/>
    </sheetView>
  </sheetViews>
  <sheetFormatPr defaultColWidth="9.00390625" defaultRowHeight="12.75"/>
  <cols>
    <col min="1" max="1" width="3.375" style="0" customWidth="1"/>
    <col min="2" max="2" width="12.00390625" style="0" customWidth="1"/>
    <col min="3" max="3" width="10.375" style="0" customWidth="1"/>
    <col min="4" max="4" width="5.25390625" style="0" customWidth="1"/>
    <col min="5" max="5" width="12.625" style="0" customWidth="1"/>
    <col min="6" max="6" width="10.25390625" style="0" customWidth="1"/>
    <col min="7" max="7" width="5.625" style="0" customWidth="1"/>
    <col min="8" max="8" width="11.75390625" style="0" customWidth="1"/>
    <col min="9" max="9" width="10.25390625" style="0" customWidth="1"/>
  </cols>
  <sheetData>
    <row r="1" spans="1:6" ht="18">
      <c r="A1" s="33" t="s">
        <v>98</v>
      </c>
      <c r="B1" s="34"/>
      <c r="C1" s="34"/>
      <c r="D1" s="34"/>
      <c r="E1" s="34"/>
      <c r="F1" s="34"/>
    </row>
    <row r="2" spans="1:9" ht="12.75">
      <c r="A2" s="35" t="s">
        <v>117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7" t="s">
        <v>0</v>
      </c>
      <c r="B3" s="7" t="s">
        <v>83</v>
      </c>
      <c r="C3" s="7"/>
      <c r="D3" s="7"/>
      <c r="E3" s="7"/>
      <c r="F3" s="7"/>
      <c r="G3" s="7"/>
      <c r="H3" s="8"/>
      <c r="I3" s="9"/>
    </row>
    <row r="4" spans="1:9" ht="12.75">
      <c r="A4" s="10">
        <v>1</v>
      </c>
      <c r="B4" s="11" t="s">
        <v>1</v>
      </c>
      <c r="C4" s="37" t="s">
        <v>84</v>
      </c>
      <c r="D4" s="10">
        <v>22</v>
      </c>
      <c r="E4" s="11" t="s">
        <v>21</v>
      </c>
      <c r="F4" s="37">
        <v>2745</v>
      </c>
      <c r="G4" s="10">
        <v>43</v>
      </c>
      <c r="H4" s="11" t="s">
        <v>41</v>
      </c>
      <c r="I4" s="37" t="s">
        <v>92</v>
      </c>
    </row>
    <row r="5" spans="1:9" ht="12.75">
      <c r="A5" s="10">
        <v>2</v>
      </c>
      <c r="B5" s="11" t="s">
        <v>2</v>
      </c>
      <c r="C5" s="37">
        <v>3282</v>
      </c>
      <c r="D5" s="10">
        <v>23</v>
      </c>
      <c r="E5" s="11" t="s">
        <v>22</v>
      </c>
      <c r="F5" s="37">
        <v>3262</v>
      </c>
      <c r="G5" s="10">
        <v>44</v>
      </c>
      <c r="H5" s="11" t="s">
        <v>42</v>
      </c>
      <c r="I5" s="37">
        <v>3192</v>
      </c>
    </row>
    <row r="6" spans="1:9" ht="12.75">
      <c r="A6" s="10">
        <v>3</v>
      </c>
      <c r="B6" s="11" t="s">
        <v>3</v>
      </c>
      <c r="C6" s="37">
        <v>3042</v>
      </c>
      <c r="D6" s="10">
        <v>24</v>
      </c>
      <c r="E6" s="11" t="s">
        <v>23</v>
      </c>
      <c r="F6" s="37">
        <v>3021</v>
      </c>
      <c r="G6" s="10">
        <v>45</v>
      </c>
      <c r="H6" s="11" t="s">
        <v>43</v>
      </c>
      <c r="I6" s="37">
        <v>2559</v>
      </c>
    </row>
    <row r="7" spans="1:9" ht="12.75">
      <c r="A7" s="10">
        <v>4</v>
      </c>
      <c r="B7" s="11" t="s">
        <v>4</v>
      </c>
      <c r="C7" s="37">
        <v>3308</v>
      </c>
      <c r="D7" s="10">
        <v>25</v>
      </c>
      <c r="E7" s="11" t="s">
        <v>24</v>
      </c>
      <c r="F7" s="38">
        <v>3178</v>
      </c>
      <c r="G7" s="10">
        <v>46</v>
      </c>
      <c r="H7" s="11" t="s">
        <v>44</v>
      </c>
      <c r="I7" s="37" t="s">
        <v>93</v>
      </c>
    </row>
    <row r="8" spans="1:9" ht="12.75">
      <c r="A8" s="10">
        <v>5</v>
      </c>
      <c r="B8" s="11" t="s">
        <v>5</v>
      </c>
      <c r="C8" s="37">
        <v>3254</v>
      </c>
      <c r="D8" s="10">
        <v>26</v>
      </c>
      <c r="E8" s="11" t="s">
        <v>25</v>
      </c>
      <c r="F8" s="37">
        <v>2913</v>
      </c>
      <c r="G8" s="10">
        <v>47</v>
      </c>
      <c r="H8" s="11" t="s">
        <v>45</v>
      </c>
      <c r="I8" s="37">
        <v>3241</v>
      </c>
    </row>
    <row r="9" spans="1:9" ht="12.75">
      <c r="A9" s="10">
        <v>6</v>
      </c>
      <c r="B9" s="11" t="s">
        <v>6</v>
      </c>
      <c r="C9" s="37" t="s">
        <v>85</v>
      </c>
      <c r="D9" s="10">
        <v>27</v>
      </c>
      <c r="E9" s="11" t="s">
        <v>26</v>
      </c>
      <c r="F9" s="37">
        <v>3278</v>
      </c>
      <c r="G9" s="10">
        <v>48</v>
      </c>
      <c r="H9" s="11" t="s">
        <v>46</v>
      </c>
      <c r="I9" s="37">
        <v>3434</v>
      </c>
    </row>
    <row r="10" spans="1:9" ht="12.75">
      <c r="A10" s="10">
        <v>7</v>
      </c>
      <c r="B10" s="11" t="s">
        <v>7</v>
      </c>
      <c r="C10" s="37">
        <v>3548</v>
      </c>
      <c r="D10" s="10">
        <v>28</v>
      </c>
      <c r="E10" s="11" t="s">
        <v>27</v>
      </c>
      <c r="F10" s="37" t="s">
        <v>89</v>
      </c>
      <c r="G10" s="10">
        <v>49</v>
      </c>
      <c r="H10" s="11" t="s">
        <v>47</v>
      </c>
      <c r="I10" s="37">
        <v>2921</v>
      </c>
    </row>
    <row r="11" spans="1:9" ht="12.75">
      <c r="A11" s="10">
        <v>8</v>
      </c>
      <c r="B11" s="11" t="s">
        <v>8</v>
      </c>
      <c r="C11" s="37" t="s">
        <v>86</v>
      </c>
      <c r="D11" s="10">
        <v>29</v>
      </c>
      <c r="E11" s="11" t="s">
        <v>28</v>
      </c>
      <c r="F11" s="37" t="s">
        <v>90</v>
      </c>
      <c r="G11" s="10">
        <v>50</v>
      </c>
      <c r="H11" s="11" t="s">
        <v>48</v>
      </c>
      <c r="I11" s="37">
        <v>3218</v>
      </c>
    </row>
    <row r="12" spans="1:9" ht="12.75">
      <c r="A12" s="10">
        <v>9</v>
      </c>
      <c r="B12" s="11" t="s">
        <v>9</v>
      </c>
      <c r="C12" s="37">
        <v>2998</v>
      </c>
      <c r="D12" s="10">
        <v>30</v>
      </c>
      <c r="E12" s="11" t="s">
        <v>29</v>
      </c>
      <c r="F12" s="37">
        <v>2947</v>
      </c>
      <c r="G12" s="10">
        <v>51</v>
      </c>
      <c r="H12" s="11" t="s">
        <v>49</v>
      </c>
      <c r="I12" s="37">
        <v>3162</v>
      </c>
    </row>
    <row r="13" spans="1:9" ht="12.75">
      <c r="A13" s="10">
        <v>10</v>
      </c>
      <c r="B13" s="11" t="s">
        <v>10</v>
      </c>
      <c r="C13" s="37">
        <v>2873</v>
      </c>
      <c r="D13" s="10">
        <v>31</v>
      </c>
      <c r="E13" s="11" t="s">
        <v>30</v>
      </c>
      <c r="F13" s="37">
        <v>3537</v>
      </c>
      <c r="G13" s="10">
        <v>52</v>
      </c>
      <c r="H13" s="11" t="s">
        <v>50</v>
      </c>
      <c r="I13" s="37">
        <v>3234</v>
      </c>
    </row>
    <row r="14" spans="1:9" ht="12.75">
      <c r="A14" s="10">
        <v>11</v>
      </c>
      <c r="B14" s="11" t="s">
        <v>11</v>
      </c>
      <c r="C14" s="37">
        <v>2792</v>
      </c>
      <c r="D14" s="10">
        <v>32</v>
      </c>
      <c r="E14" s="11" t="s">
        <v>31</v>
      </c>
      <c r="F14" s="37">
        <v>2425</v>
      </c>
      <c r="G14" s="10">
        <v>53</v>
      </c>
      <c r="H14" s="11" t="s">
        <v>51</v>
      </c>
      <c r="I14" s="37">
        <v>2491</v>
      </c>
    </row>
    <row r="15" spans="1:9" ht="12.75">
      <c r="A15" s="10">
        <v>12</v>
      </c>
      <c r="B15" s="11" t="s">
        <v>12</v>
      </c>
      <c r="C15" s="37">
        <v>3488</v>
      </c>
      <c r="D15" s="10">
        <v>33</v>
      </c>
      <c r="E15" s="11" t="s">
        <v>32</v>
      </c>
      <c r="F15" s="37">
        <v>3017</v>
      </c>
      <c r="G15" s="10">
        <v>54</v>
      </c>
      <c r="H15" s="11" t="s">
        <v>52</v>
      </c>
      <c r="I15" s="37">
        <v>2336</v>
      </c>
    </row>
    <row r="16" spans="1:9" ht="12.75">
      <c r="A16" s="10">
        <v>13</v>
      </c>
      <c r="B16" s="11" t="s">
        <v>13</v>
      </c>
      <c r="C16" s="37">
        <v>2735</v>
      </c>
      <c r="D16" s="10">
        <v>34</v>
      </c>
      <c r="E16" s="11" t="s">
        <v>33</v>
      </c>
      <c r="F16" s="37">
        <v>2606</v>
      </c>
      <c r="G16" s="10">
        <v>55</v>
      </c>
      <c r="H16" s="11" t="s">
        <v>53</v>
      </c>
      <c r="I16" s="37">
        <v>2475</v>
      </c>
    </row>
    <row r="17" spans="1:9" ht="12.75">
      <c r="A17" s="10">
        <v>14</v>
      </c>
      <c r="B17" s="11" t="s">
        <v>14</v>
      </c>
      <c r="C17" s="37">
        <v>3142</v>
      </c>
      <c r="D17" s="10">
        <v>35</v>
      </c>
      <c r="E17" s="11" t="s">
        <v>34</v>
      </c>
      <c r="F17" s="37">
        <v>3126</v>
      </c>
      <c r="G17" s="10">
        <v>56</v>
      </c>
      <c r="H17" s="11" t="s">
        <v>54</v>
      </c>
      <c r="I17" s="37">
        <v>3340</v>
      </c>
    </row>
    <row r="18" spans="1:9" ht="12.75">
      <c r="A18" s="10">
        <v>15</v>
      </c>
      <c r="B18" s="11" t="s">
        <v>15</v>
      </c>
      <c r="C18" s="37" t="s">
        <v>87</v>
      </c>
      <c r="D18" s="10">
        <v>36</v>
      </c>
      <c r="E18" s="11" t="s">
        <v>35</v>
      </c>
      <c r="F18" s="37">
        <v>3200</v>
      </c>
      <c r="G18" s="10">
        <v>57</v>
      </c>
      <c r="H18" s="11" t="s">
        <v>55</v>
      </c>
      <c r="I18" s="37">
        <v>3078</v>
      </c>
    </row>
    <row r="19" spans="1:9" ht="12.75">
      <c r="A19" s="10">
        <v>16</v>
      </c>
      <c r="B19" s="11" t="s">
        <v>16</v>
      </c>
      <c r="C19" s="37">
        <v>2955</v>
      </c>
      <c r="D19" s="10">
        <v>37</v>
      </c>
      <c r="E19" s="11" t="s">
        <v>36</v>
      </c>
      <c r="F19" s="37" t="s">
        <v>91</v>
      </c>
      <c r="G19" s="10">
        <v>58</v>
      </c>
      <c r="H19" s="11" t="s">
        <v>56</v>
      </c>
      <c r="I19" s="37">
        <v>3263</v>
      </c>
    </row>
    <row r="20" spans="1:9" ht="12.75">
      <c r="A20" s="10">
        <v>17</v>
      </c>
      <c r="B20" s="11" t="s">
        <v>17</v>
      </c>
      <c r="C20" s="37">
        <v>2892</v>
      </c>
      <c r="D20" s="10">
        <v>38</v>
      </c>
      <c r="E20" s="11" t="s">
        <v>37</v>
      </c>
      <c r="F20" s="37">
        <v>3467</v>
      </c>
      <c r="G20" s="10">
        <v>59</v>
      </c>
      <c r="H20" s="11" t="s">
        <v>57</v>
      </c>
      <c r="I20" s="37">
        <v>3030</v>
      </c>
    </row>
    <row r="21" spans="1:9" ht="12.75">
      <c r="A21" s="10">
        <v>18</v>
      </c>
      <c r="B21" s="11" t="s">
        <v>18</v>
      </c>
      <c r="C21" s="37">
        <v>3252</v>
      </c>
      <c r="D21" s="10">
        <v>39</v>
      </c>
      <c r="E21" s="11" t="s">
        <v>38</v>
      </c>
      <c r="F21" s="37">
        <v>3293</v>
      </c>
      <c r="G21" s="10">
        <v>60</v>
      </c>
      <c r="H21" s="11" t="s">
        <v>58</v>
      </c>
      <c r="I21" s="37" t="s">
        <v>94</v>
      </c>
    </row>
    <row r="22" spans="1:9" ht="12.75">
      <c r="A22" s="10">
        <v>19</v>
      </c>
      <c r="B22" s="11" t="s">
        <v>19</v>
      </c>
      <c r="C22" s="37">
        <v>3086</v>
      </c>
      <c r="D22" s="10">
        <v>40</v>
      </c>
      <c r="E22" s="11" t="s">
        <v>39</v>
      </c>
      <c r="F22" s="37">
        <v>3047</v>
      </c>
      <c r="G22" s="10">
        <v>61</v>
      </c>
      <c r="H22" s="11" t="s">
        <v>59</v>
      </c>
      <c r="I22" s="37">
        <v>3403</v>
      </c>
    </row>
    <row r="23" spans="1:9" ht="12.75">
      <c r="A23" s="10">
        <v>20</v>
      </c>
      <c r="B23" s="11" t="s">
        <v>20</v>
      </c>
      <c r="C23" s="37" t="s">
        <v>88</v>
      </c>
      <c r="D23" s="10">
        <v>41</v>
      </c>
      <c r="E23" s="11" t="s">
        <v>40</v>
      </c>
      <c r="F23" s="37">
        <v>2721</v>
      </c>
      <c r="G23" s="10">
        <v>62</v>
      </c>
      <c r="H23" s="11" t="s">
        <v>60</v>
      </c>
      <c r="I23" s="37">
        <v>3063</v>
      </c>
    </row>
    <row r="24" spans="1:9" ht="12.75">
      <c r="A24" s="10">
        <v>21</v>
      </c>
      <c r="B24" s="11" t="s">
        <v>62</v>
      </c>
      <c r="C24" s="37">
        <v>3029</v>
      </c>
      <c r="D24" s="10">
        <v>42</v>
      </c>
      <c r="E24" s="11" t="s">
        <v>61</v>
      </c>
      <c r="F24" s="37">
        <v>3380</v>
      </c>
      <c r="G24" s="10">
        <v>63</v>
      </c>
      <c r="H24" s="11" t="s">
        <v>63</v>
      </c>
      <c r="I24" s="37">
        <v>2619</v>
      </c>
    </row>
    <row r="25" spans="1:5" ht="12.75">
      <c r="A25" s="6" t="s">
        <v>80</v>
      </c>
      <c r="B25" s="39" t="s">
        <v>103</v>
      </c>
      <c r="C25" s="40"/>
      <c r="D25" s="41" t="s">
        <v>1</v>
      </c>
      <c r="E25" s="41"/>
    </row>
    <row r="26" spans="1:5" ht="30.75" customHeight="1">
      <c r="A26" s="42" t="s">
        <v>119</v>
      </c>
      <c r="B26" s="25" t="s">
        <v>108</v>
      </c>
      <c r="C26" s="26"/>
      <c r="D26" s="3">
        <v>3255</v>
      </c>
      <c r="E26" s="3" t="s">
        <v>64</v>
      </c>
    </row>
    <row r="27" spans="1:5" ht="15">
      <c r="A27" s="43" t="s">
        <v>120</v>
      </c>
      <c r="B27" s="32" t="s">
        <v>81</v>
      </c>
      <c r="C27" s="26"/>
      <c r="D27" s="3">
        <v>4</v>
      </c>
      <c r="E27" s="3" t="s">
        <v>65</v>
      </c>
    </row>
    <row r="28" spans="1:5" ht="27.75" customHeight="1">
      <c r="A28" s="43" t="s">
        <v>121</v>
      </c>
      <c r="B28" s="25" t="s">
        <v>110</v>
      </c>
      <c r="C28" s="26"/>
      <c r="D28" s="3">
        <v>21</v>
      </c>
      <c r="E28" s="3" t="s">
        <v>82</v>
      </c>
    </row>
    <row r="29" spans="1:9" ht="40.5" customHeight="1">
      <c r="A29" s="43" t="s">
        <v>122</v>
      </c>
      <c r="B29" s="25" t="s">
        <v>109</v>
      </c>
      <c r="C29" s="26"/>
      <c r="D29" s="3">
        <v>37</v>
      </c>
      <c r="E29" s="3" t="s">
        <v>95</v>
      </c>
      <c r="F29" s="21" t="s">
        <v>116</v>
      </c>
      <c r="G29" s="22"/>
      <c r="H29" s="23" t="s">
        <v>111</v>
      </c>
      <c r="I29" s="22"/>
    </row>
    <row r="30" spans="1:9" ht="25.5" customHeight="1">
      <c r="A30" s="4" t="s">
        <v>69</v>
      </c>
      <c r="B30" s="21" t="s">
        <v>124</v>
      </c>
      <c r="C30" s="22"/>
      <c r="D30" s="5">
        <f>(2.49*(45-D28)*100*D27)/D26</f>
        <v>7.343778801843319</v>
      </c>
      <c r="E30" s="6" t="s">
        <v>67</v>
      </c>
      <c r="F30" s="15">
        <f>2500*D30</f>
        <v>18359.447004608297</v>
      </c>
      <c r="G30" s="11" t="s">
        <v>101</v>
      </c>
      <c r="H30" s="17">
        <f>D30*60</f>
        <v>440.6267281105992</v>
      </c>
      <c r="I30" s="18" t="s">
        <v>99</v>
      </c>
    </row>
    <row r="31" spans="1:9" ht="12.75">
      <c r="A31" s="1"/>
      <c r="B31" s="30"/>
      <c r="C31" s="24"/>
      <c r="D31" s="5">
        <f>D30/2</f>
        <v>3.6718894009216596</v>
      </c>
      <c r="E31" s="2" t="s">
        <v>68</v>
      </c>
      <c r="F31" s="15">
        <f>2500*D31</f>
        <v>9179.723502304148</v>
      </c>
      <c r="G31" s="16" t="s">
        <v>102</v>
      </c>
      <c r="H31" s="19">
        <f>D31*60</f>
        <v>220.3133640552996</v>
      </c>
      <c r="I31" s="16" t="s">
        <v>100</v>
      </c>
    </row>
    <row r="32" spans="1:7" ht="29.25" customHeight="1">
      <c r="A32" s="46" t="s">
        <v>97</v>
      </c>
      <c r="B32" s="23" t="s">
        <v>104</v>
      </c>
      <c r="C32" s="29"/>
      <c r="D32" s="12">
        <f>0.9*D29</f>
        <v>33.300000000000004</v>
      </c>
      <c r="E32" s="2" t="s">
        <v>95</v>
      </c>
      <c r="F32" s="45" t="s">
        <v>118</v>
      </c>
      <c r="G32" s="22"/>
    </row>
    <row r="33" spans="1:7" ht="30" customHeight="1">
      <c r="A33" s="47" t="s">
        <v>96</v>
      </c>
      <c r="B33" s="27" t="s">
        <v>105</v>
      </c>
      <c r="C33" s="28"/>
      <c r="D33" s="4">
        <v>8</v>
      </c>
      <c r="E33" s="4" t="s">
        <v>66</v>
      </c>
      <c r="F33" s="20">
        <f>D30/2.4</f>
        <v>3.059907834101383</v>
      </c>
      <c r="G33" s="11" t="s">
        <v>101</v>
      </c>
    </row>
    <row r="34" spans="1:7" ht="27.75" customHeight="1">
      <c r="A34" s="44" t="s">
        <v>70</v>
      </c>
      <c r="B34" s="27" t="s">
        <v>106</v>
      </c>
      <c r="C34" s="28"/>
      <c r="D34" s="4">
        <f>0.06*D33</f>
        <v>0.48</v>
      </c>
      <c r="E34" s="4" t="s">
        <v>71</v>
      </c>
      <c r="F34" s="20">
        <f>D31/2.4</f>
        <v>1.5299539170506915</v>
      </c>
      <c r="G34" s="16" t="s">
        <v>102</v>
      </c>
    </row>
    <row r="35" spans="1:5" ht="12.75">
      <c r="A35" s="1"/>
      <c r="B35" s="30"/>
      <c r="C35" s="24"/>
      <c r="D35" s="13"/>
      <c r="E35" s="14"/>
    </row>
    <row r="36" spans="1:5" ht="15">
      <c r="A36" s="44" t="s">
        <v>72</v>
      </c>
      <c r="B36" s="31" t="s">
        <v>113</v>
      </c>
      <c r="C36" s="28"/>
      <c r="D36" s="4">
        <f>0.06*D33</f>
        <v>0.48</v>
      </c>
      <c r="E36" s="4" t="s">
        <v>73</v>
      </c>
    </row>
    <row r="37" spans="1:5" ht="15">
      <c r="A37" s="44" t="s">
        <v>74</v>
      </c>
      <c r="B37" s="31" t="s">
        <v>114</v>
      </c>
      <c r="C37" s="28"/>
      <c r="D37" s="5">
        <f>13*POWER(D36,0.5)</f>
        <v>9.006664199358163</v>
      </c>
      <c r="E37" s="4" t="s">
        <v>75</v>
      </c>
    </row>
    <row r="38" spans="1:5" ht="29.25" customHeight="1">
      <c r="A38" s="43" t="s">
        <v>76</v>
      </c>
      <c r="B38" s="25" t="s">
        <v>115</v>
      </c>
      <c r="C38" s="26"/>
      <c r="D38" s="3">
        <v>15</v>
      </c>
      <c r="E38" s="3" t="s">
        <v>75</v>
      </c>
    </row>
    <row r="39" spans="1:5" ht="27" customHeight="1">
      <c r="A39" s="42" t="s">
        <v>123</v>
      </c>
      <c r="B39" s="25" t="s">
        <v>107</v>
      </c>
      <c r="C39" s="26"/>
      <c r="D39" s="3">
        <v>10</v>
      </c>
      <c r="E39" s="3" t="s">
        <v>77</v>
      </c>
    </row>
    <row r="40" spans="1:5" ht="36" customHeight="1">
      <c r="A40" s="44" t="s">
        <v>78</v>
      </c>
      <c r="B40" s="27" t="s">
        <v>112</v>
      </c>
      <c r="C40" s="28"/>
      <c r="D40" s="5">
        <f>5*D39*POWER(D36,2)/POWER((D38/10),5)</f>
        <v>1.517037037037037</v>
      </c>
      <c r="E40" s="4" t="s">
        <v>79</v>
      </c>
    </row>
  </sheetData>
  <mergeCells count="21">
    <mergeCell ref="B25:C25"/>
    <mergeCell ref="B27:C27"/>
    <mergeCell ref="B28:C28"/>
    <mergeCell ref="A1:F1"/>
    <mergeCell ref="A2:I2"/>
    <mergeCell ref="B40:C40"/>
    <mergeCell ref="B32:C32"/>
    <mergeCell ref="B26:C26"/>
    <mergeCell ref="B35:C35"/>
    <mergeCell ref="B36:C36"/>
    <mergeCell ref="B37:C37"/>
    <mergeCell ref="B38:C38"/>
    <mergeCell ref="B29:C29"/>
    <mergeCell ref="B30:C30"/>
    <mergeCell ref="B33:C33"/>
    <mergeCell ref="F29:G29"/>
    <mergeCell ref="H29:I29"/>
    <mergeCell ref="B39:C39"/>
    <mergeCell ref="B34:C34"/>
    <mergeCell ref="B31:C31"/>
    <mergeCell ref="F32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parkbahcemuh4</cp:lastModifiedBy>
  <cp:lastPrinted>2006-04-17T12:37:26Z</cp:lastPrinted>
  <dcterms:created xsi:type="dcterms:W3CDTF">2004-05-04T05:40:50Z</dcterms:created>
  <dcterms:modified xsi:type="dcterms:W3CDTF">2006-04-17T12:38:31Z</dcterms:modified>
  <cp:category/>
  <cp:version/>
  <cp:contentType/>
  <cp:contentStatus/>
</cp:coreProperties>
</file>